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225" windowWidth="7335" windowHeight="5730" tabRatio="571" activeTab="5"/>
  </bookViews>
  <sheets>
    <sheet name="Ст.ю." sheetId="1" r:id="rId1"/>
    <sheet name="Ст.д." sheetId="2" r:id="rId2"/>
    <sheet name="Мл.д." sheetId="3" r:id="rId3"/>
    <sheet name="Мл.ю." sheetId="4" r:id="rId4"/>
    <sheet name="Подр.д. " sheetId="5" r:id="rId5"/>
    <sheet name="Подр.м" sheetId="6" r:id="rId6"/>
  </sheets>
  <definedNames>
    <definedName name="_xlnm.Print_Area" localSheetId="2">'Мл.д.'!$A$1:$S$46</definedName>
    <definedName name="_xlnm.Print_Area" localSheetId="3">'Мл.ю.'!$A$1:$S$83</definedName>
    <definedName name="_xlnm.Print_Area" localSheetId="4">'Подр.д. '!$A$1:$AB$40</definedName>
    <definedName name="_xlnm.Print_Area" localSheetId="5">'Подр.м'!$A$1:$P$79</definedName>
    <definedName name="_xlnm.Print_Area" localSheetId="1">'Ст.д.'!$A$1:$S$38</definedName>
    <definedName name="_xlnm.Print_Area" localSheetId="0">'Ст.ю.'!$A$1:$O$62</definedName>
  </definedNames>
  <calcPr fullCalcOnLoad="1"/>
</workbook>
</file>

<file path=xl/sharedStrings.xml><?xml version="1.0" encoding="utf-8"?>
<sst xmlns="http://schemas.openxmlformats.org/spreadsheetml/2006/main" count="1854" uniqueCount="407">
  <si>
    <t>Железнов Михаил</t>
  </si>
  <si>
    <t>Рябцев Владимир</t>
  </si>
  <si>
    <t>б/р</t>
  </si>
  <si>
    <t>Денисова Полина</t>
  </si>
  <si>
    <t>КМС</t>
  </si>
  <si>
    <t>Руденко Алина</t>
  </si>
  <si>
    <t>Ростов</t>
  </si>
  <si>
    <t>Рагудеева Анна</t>
  </si>
  <si>
    <t>ОКСДЮШОР №8</t>
  </si>
  <si>
    <t>Кириченко Полина</t>
  </si>
  <si>
    <t>Верховских Сергей</t>
  </si>
  <si>
    <t>2ю</t>
  </si>
  <si>
    <t>Павлов Сергей</t>
  </si>
  <si>
    <t>Москва</t>
  </si>
  <si>
    <t>Ящерка</t>
  </si>
  <si>
    <t>Петраков Артем</t>
  </si>
  <si>
    <t>1ю</t>
  </si>
  <si>
    <t>Чарыков Иван</t>
  </si>
  <si>
    <t>Носкова Ольга</t>
  </si>
  <si>
    <t>Коренная Анастасия</t>
  </si>
  <si>
    <t>3ю</t>
  </si>
  <si>
    <t>Носкова Светлана</t>
  </si>
  <si>
    <t>Солдатов Михаил</t>
  </si>
  <si>
    <t>Норд-Вест</t>
  </si>
  <si>
    <t>Коломойцев Михаил</t>
  </si>
  <si>
    <t>Данилин Кирилл</t>
  </si>
  <si>
    <t>Кошко Георгий</t>
  </si>
  <si>
    <t>Касатов Сергей</t>
  </si>
  <si>
    <t>Сергеев Евгений</t>
  </si>
  <si>
    <t>Фахритдинова Динара</t>
  </si>
  <si>
    <t>Губкинский</t>
  </si>
  <si>
    <t>Гадиева Лейсан</t>
  </si>
  <si>
    <t>Кириленко Виктор</t>
  </si>
  <si>
    <t>Осьмуха Игорь</t>
  </si>
  <si>
    <t>Малкова Яна</t>
  </si>
  <si>
    <t>Екатеринбург</t>
  </si>
  <si>
    <t>СДЮШОР "Виктория"</t>
  </si>
  <si>
    <t>МС</t>
  </si>
  <si>
    <t>Галлямова Надежда</t>
  </si>
  <si>
    <t>Канаева Алена</t>
  </si>
  <si>
    <t>Носаль Александра</t>
  </si>
  <si>
    <t>Черняева Марина</t>
  </si>
  <si>
    <t>Шимова Надежда</t>
  </si>
  <si>
    <t>Головина Александра</t>
  </si>
  <si>
    <t>Пухова Мария</t>
  </si>
  <si>
    <t>Войтенко Виктория</t>
  </si>
  <si>
    <t>Шевченко Арсений</t>
  </si>
  <si>
    <t>Самойлина Анастасия</t>
  </si>
  <si>
    <t>Рогов Глеб</t>
  </si>
  <si>
    <t>Иванова Екатерина</t>
  </si>
  <si>
    <t>Богданова Мария</t>
  </si>
  <si>
    <t>Костромин Роман</t>
  </si>
  <si>
    <t>Малков Михаил</t>
  </si>
  <si>
    <t>Дэви Сергей</t>
  </si>
  <si>
    <t>Федоров Михаил</t>
  </si>
  <si>
    <t>Калугин Алексей</t>
  </si>
  <si>
    <t>Борисов Кирилл</t>
  </si>
  <si>
    <t>Макеев Алексей</t>
  </si>
  <si>
    <t>Хмелевский Антон</t>
  </si>
  <si>
    <t>Абрамова Светлана</t>
  </si>
  <si>
    <t>Авдеев Борис</t>
  </si>
  <si>
    <t>Амирханов Руслан</t>
  </si>
  <si>
    <t>Баннов Даниил</t>
  </si>
  <si>
    <t>Букашкина Анастасия</t>
  </si>
  <si>
    <t>Бердников Александр</t>
  </si>
  <si>
    <t>Васильева Мария</t>
  </si>
  <si>
    <t>Виговский Борис</t>
  </si>
  <si>
    <t>Жилянин Евгений</t>
  </si>
  <si>
    <t>Квашина Евгения</t>
  </si>
  <si>
    <t>Кузенков Никита</t>
  </si>
  <si>
    <t>Колчанов Роман</t>
  </si>
  <si>
    <t>Панаит Роман</t>
  </si>
  <si>
    <t>Попова Александра</t>
  </si>
  <si>
    <t>Попова Наталья</t>
  </si>
  <si>
    <t>Попов Михаил</t>
  </si>
  <si>
    <t>Трофимов Александр</t>
  </si>
  <si>
    <t>Трофимов Михаил</t>
  </si>
  <si>
    <t>Бажанова Василиса</t>
  </si>
  <si>
    <t>С.-Петербург</t>
  </si>
  <si>
    <t>СДЮШОР "Балт. берег"</t>
  </si>
  <si>
    <t>Варавва Алексей</t>
  </si>
  <si>
    <t>Герасимчук Кирилл</t>
  </si>
  <si>
    <t>Наговицын Константин</t>
  </si>
  <si>
    <t>Калихевич Ольга</t>
  </si>
  <si>
    <t>Семенцов Дмитрий</t>
  </si>
  <si>
    <t>Громов Антон</t>
  </si>
  <si>
    <t>Якуба Николай</t>
  </si>
  <si>
    <t>Букшпун Михаил</t>
  </si>
  <si>
    <t>Соколов Сергей</t>
  </si>
  <si>
    <t>Кузнецов Дмитрий</t>
  </si>
  <si>
    <t>Колтунов Владимир</t>
  </si>
  <si>
    <t>Родионов Иван</t>
  </si>
  <si>
    <t>Якуба Ольга</t>
  </si>
  <si>
    <t>Островская Светлана</t>
  </si>
  <si>
    <t>Заикина Анна</t>
  </si>
  <si>
    <t>Норицына Анна</t>
  </si>
  <si>
    <t>Ефремова Варвара</t>
  </si>
  <si>
    <t>Потапова Екатерина</t>
  </si>
  <si>
    <t>Никулина Евгения</t>
  </si>
  <si>
    <t>Кауров Иван</t>
  </si>
  <si>
    <t>Тарасова Татьяна</t>
  </si>
  <si>
    <t>Тольятти</t>
  </si>
  <si>
    <t>Антипов Александр</t>
  </si>
  <si>
    <t>Михайлов Александр</t>
  </si>
  <si>
    <t>Ильин Сергей</t>
  </si>
  <si>
    <t>Кудрявин Иван</t>
  </si>
  <si>
    <t>Кудрявин Петр</t>
  </si>
  <si>
    <t>Антимонов Игорь</t>
  </si>
  <si>
    <t>Михайлов Алексей</t>
  </si>
  <si>
    <t>Ваганов Родион</t>
  </si>
  <si>
    <t>Антимонов Павел</t>
  </si>
  <si>
    <t>Тимонов Вадим</t>
  </si>
  <si>
    <t>Комаров Владимир</t>
  </si>
  <si>
    <t>Станкевич Ольга</t>
  </si>
  <si>
    <t>Тимофеева Ольга</t>
  </si>
  <si>
    <t>Андреева Екатерина</t>
  </si>
  <si>
    <t>Малышева Александра</t>
  </si>
  <si>
    <t>Фаерман Илья</t>
  </si>
  <si>
    <t>Евгеньев Антон</t>
  </si>
  <si>
    <t>Борунов Арсений</t>
  </si>
  <si>
    <t>Загрийчук Вячеслав</t>
  </si>
  <si>
    <t>Болгов Михаил</t>
  </si>
  <si>
    <t>Болгова Мария</t>
  </si>
  <si>
    <t>Акимов Антон</t>
  </si>
  <si>
    <t>Калининград</t>
  </si>
  <si>
    <t>ДТДиМ</t>
  </si>
  <si>
    <t>Чирик Николай</t>
  </si>
  <si>
    <t>Коровкина Яна</t>
  </si>
  <si>
    <t>Ижевск</t>
  </si>
  <si>
    <t>ДДЮТ</t>
  </si>
  <si>
    <t>Серапионов Михаил</t>
  </si>
  <si>
    <t>Исламова Альфия</t>
  </si>
  <si>
    <t>Коробкина Екатерина</t>
  </si>
  <si>
    <t>Гаврилов Влас</t>
  </si>
  <si>
    <t>Куликов Иван</t>
  </si>
  <si>
    <t>Леухин Александр</t>
  </si>
  <si>
    <t>Гаврилова Ольга</t>
  </si>
  <si>
    <t>Тюмень</t>
  </si>
  <si>
    <t>АвтоВАЗ</t>
  </si>
  <si>
    <t>Ушаков Михаил</t>
  </si>
  <si>
    <t>Шиморин Степан</t>
  </si>
  <si>
    <t>Важенин Степан</t>
  </si>
  <si>
    <t>Бачурин Родислав</t>
  </si>
  <si>
    <t>Минькин Александр</t>
  </si>
  <si>
    <t>ОСДЮСШОР</t>
  </si>
  <si>
    <t>Забабурин Роман</t>
  </si>
  <si>
    <t>Смирнов Олег</t>
  </si>
  <si>
    <t>Нечаев Анатолий</t>
  </si>
  <si>
    <t>Колембет Валерий</t>
  </si>
  <si>
    <t>Морохотов Игорь</t>
  </si>
  <si>
    <t>Азаев Владимир</t>
  </si>
  <si>
    <t>Алексеева Ксения</t>
  </si>
  <si>
    <t>Миасс</t>
  </si>
  <si>
    <t>Аюпов Денис</t>
  </si>
  <si>
    <t>Саулевич Марина</t>
  </si>
  <si>
    <t>Хивренко Кирилл</t>
  </si>
  <si>
    <t>Абдрахманов Сергей</t>
  </si>
  <si>
    <t>Алимов Андрей</t>
  </si>
  <si>
    <t>Сафиулина Эльвира</t>
  </si>
  <si>
    <t>Ермолаева Анастасия</t>
  </si>
  <si>
    <t>Сиреканян Вадим</t>
  </si>
  <si>
    <t>Запевалова Любовь</t>
  </si>
  <si>
    <t>Рудаков Юрий</t>
  </si>
  <si>
    <t>Усманова Динара</t>
  </si>
  <si>
    <t>Ермолаева Ольга</t>
  </si>
  <si>
    <t>Красанов Юрий</t>
  </si>
  <si>
    <t>Рига</t>
  </si>
  <si>
    <t>Базаров Сергей</t>
  </si>
  <si>
    <t>Базарова Алина</t>
  </si>
  <si>
    <t>Ругенс Роланд</t>
  </si>
  <si>
    <t>Калниня Эльза</t>
  </si>
  <si>
    <t>Зажигин Эльдар</t>
  </si>
  <si>
    <t>Северодвинск</t>
  </si>
  <si>
    <t>Долженков Дмитрий</t>
  </si>
  <si>
    <t>Бахтамова Анна</t>
  </si>
  <si>
    <t>Носкова Елена</t>
  </si>
  <si>
    <t>Мисюлин Иван</t>
  </si>
  <si>
    <t>Баранова Татьяна</t>
  </si>
  <si>
    <t>Тужилкин Александр</t>
  </si>
  <si>
    <t>СДЮШОР ГВС</t>
  </si>
  <si>
    <t>Шелегеда Юлия</t>
  </si>
  <si>
    <t>Неволина Елена</t>
  </si>
  <si>
    <t>Григорьев Михаил</t>
  </si>
  <si>
    <t>Валиев Владислав</t>
  </si>
  <si>
    <t>Суевалов Денис</t>
  </si>
  <si>
    <t>Токарев Игорь</t>
  </si>
  <si>
    <t>Кропп Виктория</t>
  </si>
  <si>
    <t>СДЮШОР "Атлет"</t>
  </si>
  <si>
    <t>Серебренная Ася</t>
  </si>
  <si>
    <t>Садовникова Ольга</t>
  </si>
  <si>
    <t>Зинченко Максим</t>
  </si>
  <si>
    <t>Кобзарь Андрей</t>
  </si>
  <si>
    <t>Лукина Любовь</t>
  </si>
  <si>
    <t>Сергеев Артем</t>
  </si>
  <si>
    <t>Нигманов Зуфар</t>
  </si>
  <si>
    <t>Кокорин Станислав</t>
  </si>
  <si>
    <t>Ткаченко Евгений</t>
  </si>
  <si>
    <t>Шмонин Александр</t>
  </si>
  <si>
    <t>Девляшов Сергей</t>
  </si>
  <si>
    <t>Скачков Михаил</t>
  </si>
  <si>
    <t>Стафеева Елена</t>
  </si>
  <si>
    <t>Катышева Дарья</t>
  </si>
  <si>
    <t>Тер-Минасян Арман</t>
  </si>
  <si>
    <t>Деркачев Георгий</t>
  </si>
  <si>
    <t>Медведев Павел</t>
  </si>
  <si>
    <t>Зуева Кристина</t>
  </si>
  <si>
    <t>Пантелеев Алексей</t>
  </si>
  <si>
    <t>Сдобников Юрий</t>
  </si>
  <si>
    <t>Токарев Юрий</t>
  </si>
  <si>
    <t>Петров Артем</t>
  </si>
  <si>
    <t>"Пресня"</t>
  </si>
  <si>
    <t>Антонов Дмитрий</t>
  </si>
  <si>
    <t>Даниленко Екатерина</t>
  </si>
  <si>
    <t>Чернышева Екатерина</t>
  </si>
  <si>
    <t>Левашенко Антон</t>
  </si>
  <si>
    <t>Вертикаль - СП</t>
  </si>
  <si>
    <t>Фофанов Станислав</t>
  </si>
  <si>
    <t>Королева Наталья</t>
  </si>
  <si>
    <t>Магеркина Виктория</t>
  </si>
  <si>
    <t>Борисов Александр</t>
  </si>
  <si>
    <t>Гладышев Андрей</t>
  </si>
  <si>
    <t>Иванов Петр</t>
  </si>
  <si>
    <t>Кебурия Владислав</t>
  </si>
  <si>
    <t>Снопов Станислав</t>
  </si>
  <si>
    <t>Фофанов Владислав</t>
  </si>
  <si>
    <t>Мартемьянова Екатерина</t>
  </si>
  <si>
    <t>Елькова Мария</t>
  </si>
  <si>
    <t>Гельманов Рустам</t>
  </si>
  <si>
    <t>Мартынов Федор</t>
  </si>
  <si>
    <t>Балыбердина Светлана</t>
  </si>
  <si>
    <t>Никитина Ксения</t>
  </si>
  <si>
    <t>Трапезников Егор</t>
  </si>
  <si>
    <t>Киров</t>
  </si>
  <si>
    <t>Спицын Михаил</t>
  </si>
  <si>
    <t>Спицын Иван</t>
  </si>
  <si>
    <t>Карпова Алена</t>
  </si>
  <si>
    <t>Томеску Оксана</t>
  </si>
  <si>
    <t>Родичев Евгений</t>
  </si>
  <si>
    <t>Гатчина</t>
  </si>
  <si>
    <t>ДЮСШ - 2</t>
  </si>
  <si>
    <t>Баженова Мария</t>
  </si>
  <si>
    <t>Круглякова Мария</t>
  </si>
  <si>
    <t>Шестаков Алексей</t>
  </si>
  <si>
    <t>Ануфриев Максим</t>
  </si>
  <si>
    <t>Тарасов Даниил</t>
  </si>
  <si>
    <t>Андреев Виталий</t>
  </si>
  <si>
    <t>Михайлов Вадим</t>
  </si>
  <si>
    <t>Семенов Кирилл</t>
  </si>
  <si>
    <t>Смирнов Юрий</t>
  </si>
  <si>
    <t>Крышкин Виталий</t>
  </si>
  <si>
    <t>Коробов Валентин</t>
  </si>
  <si>
    <t>Черешнева Яна</t>
  </si>
  <si>
    <t>Красноярск</t>
  </si>
  <si>
    <t>СДЮШОР</t>
  </si>
  <si>
    <t>Сюткин Александр</t>
  </si>
  <si>
    <t>Новоселова Анастасия</t>
  </si>
  <si>
    <t>Полехина Ксения</t>
  </si>
  <si>
    <t>Брыль Анастасия</t>
  </si>
  <si>
    <t>Шагина Любовь</t>
  </si>
  <si>
    <t>Козлов Василий</t>
  </si>
  <si>
    <t>Сапунов Олег</t>
  </si>
  <si>
    <t>Козлов Виктор</t>
  </si>
  <si>
    <t>Бабой Елена</t>
  </si>
  <si>
    <t>Мудрецов Вадим</t>
  </si>
  <si>
    <t>Бельчиков Алексей</t>
  </si>
  <si>
    <t>Зайцев Евгений</t>
  </si>
  <si>
    <t>Цыганкова Наталья</t>
  </si>
  <si>
    <t>Гутник Дмитрий</t>
  </si>
  <si>
    <t>Салават</t>
  </si>
  <si>
    <t>Шамсутдинова Айгуль</t>
  </si>
  <si>
    <t>Виноградова Мария</t>
  </si>
  <si>
    <t>Шоприн Александр</t>
  </si>
  <si>
    <t>Апатиты</t>
  </si>
  <si>
    <t>Потапов Виктор</t>
  </si>
  <si>
    <t>Рогозин Иван</t>
  </si>
  <si>
    <t>Наговицын Григорий</t>
  </si>
  <si>
    <t>Попков Ярослав</t>
  </si>
  <si>
    <t>ДЮСШ "Озерки"</t>
  </si>
  <si>
    <t>Адамян Рубен</t>
  </si>
  <si>
    <t>Ериков Алексей</t>
  </si>
  <si>
    <t>Ляшев Владимир</t>
  </si>
  <si>
    <t>Курочкина Надежда</t>
  </si>
  <si>
    <t>Кривошенцев Максим</t>
  </si>
  <si>
    <t>Кириши</t>
  </si>
  <si>
    <t>Груздев Владимир</t>
  </si>
  <si>
    <t>Конопоцкий Игорь</t>
  </si>
  <si>
    <t>Коваленко Даниил</t>
  </si>
  <si>
    <t>Пенкин Виталий</t>
  </si>
  <si>
    <t>Соколов Евгений</t>
  </si>
  <si>
    <t>"Кинеф"</t>
  </si>
  <si>
    <t>Степанов Александр</t>
  </si>
  <si>
    <t>Уфа</t>
  </si>
  <si>
    <t>СДЮШОР - 11</t>
  </si>
  <si>
    <t>Якубовский Александр</t>
  </si>
  <si>
    <t>Давлетов Эдвард</t>
  </si>
  <si>
    <t>Муратшина Юлия</t>
  </si>
  <si>
    <t>Вайцеховская Ксения</t>
  </si>
  <si>
    <t>Абрамов Михаил</t>
  </si>
  <si>
    <t>Айсина Юлия</t>
  </si>
  <si>
    <t>Мирошниченко Наталья</t>
  </si>
  <si>
    <t>Н.Тагил</t>
  </si>
  <si>
    <t>ДЮСШ "Старт"</t>
  </si>
  <si>
    <t>Матукова Анастасия</t>
  </si>
  <si>
    <t>Нагапетян Елена</t>
  </si>
  <si>
    <t>Дымко Татьяна</t>
  </si>
  <si>
    <t>Андреев Андрей</t>
  </si>
  <si>
    <t>Коленко Иван</t>
  </si>
  <si>
    <t>Резник Евгений</t>
  </si>
  <si>
    <t>Наймушин Семен</t>
  </si>
  <si>
    <t>Кайдан Денис</t>
  </si>
  <si>
    <t>Крылатых Павел</t>
  </si>
  <si>
    <t>Панов Сергей</t>
  </si>
  <si>
    <t>Коркино</t>
  </si>
  <si>
    <t>ДЮСШ</t>
  </si>
  <si>
    <t>Окольничников Игорь</t>
  </si>
  <si>
    <t>Медведев Александр</t>
  </si>
  <si>
    <t>Рогозин Виктор</t>
  </si>
  <si>
    <t>Бузуев Александр</t>
  </si>
  <si>
    <t>Воронеж</t>
  </si>
  <si>
    <t>"Вертикаль"</t>
  </si>
  <si>
    <t>Шаталова Ника</t>
  </si>
  <si>
    <t>Шейко Ксения</t>
  </si>
  <si>
    <t>Шелестов Константин</t>
  </si>
  <si>
    <t>Михайлова Мария</t>
  </si>
  <si>
    <t>Курбатова Ирина</t>
  </si>
  <si>
    <t>Радьков Антон</t>
  </si>
  <si>
    <t>Гайдамакина Алина</t>
  </si>
  <si>
    <t>Тонких Анна</t>
  </si>
  <si>
    <t>Деревенских Артем</t>
  </si>
  <si>
    <t>Кобелев Андрей</t>
  </si>
  <si>
    <t>Чудинов Павел</t>
  </si>
  <si>
    <t>Талдыкин Дмитрий</t>
  </si>
  <si>
    <t>Красный Егор</t>
  </si>
  <si>
    <t>Майсурадзе Георгий</t>
  </si>
  <si>
    <t>Шейко Павел</t>
  </si>
  <si>
    <t>Исмагилов Эдуард</t>
  </si>
  <si>
    <t>Мелеуз</t>
  </si>
  <si>
    <t>Сабитов Эдуард</t>
  </si>
  <si>
    <t>Юсупов Родион</t>
  </si>
  <si>
    <t>Козырев Никита</t>
  </si>
  <si>
    <t>Цыганков Александр</t>
  </si>
  <si>
    <t>Колентеева Ксения</t>
  </si>
  <si>
    <t>Саитгалина Алия</t>
  </si>
  <si>
    <t>Беляк Алексей</t>
  </si>
  <si>
    <t>Шабалина Мария</t>
  </si>
  <si>
    <t>Окунева Варвара</t>
  </si>
  <si>
    <t>Кормачев Александр</t>
  </si>
  <si>
    <t>Фамилия Имя</t>
  </si>
  <si>
    <t>Город</t>
  </si>
  <si>
    <t>Команда</t>
  </si>
  <si>
    <t>Г.р.</t>
  </si>
  <si>
    <t>Разр.</t>
  </si>
  <si>
    <t>Черников Иван</t>
  </si>
  <si>
    <t>Житенёва Анна</t>
  </si>
  <si>
    <t>ДДТ</t>
  </si>
  <si>
    <t>Разуваев Алексей</t>
  </si>
  <si>
    <t>Яблонский Леонид</t>
  </si>
  <si>
    <t>Мальбин Андрей</t>
  </si>
  <si>
    <t>Байгозин Никита</t>
  </si>
  <si>
    <t>Федоренко Виктория</t>
  </si>
  <si>
    <t>Вертикаль</t>
  </si>
  <si>
    <t>Поправко Антонина</t>
  </si>
  <si>
    <t>ФСК "Локомотив"</t>
  </si>
  <si>
    <t>Ольшевский Михаил</t>
  </si>
  <si>
    <t>Томин Виталий</t>
  </si>
  <si>
    <t>Скрипов Анатолий</t>
  </si>
  <si>
    <t>Гаврилов Максим</t>
  </si>
  <si>
    <t>Панов Алексей</t>
  </si>
  <si>
    <t>ЦДЮТ</t>
  </si>
  <si>
    <t>Зам.по виду: Соловарова Е.В.</t>
  </si>
  <si>
    <t>СДЮШОР-9 ДДС</t>
  </si>
  <si>
    <t>Трасса 1</t>
  </si>
  <si>
    <t>Трасса 2</t>
  </si>
  <si>
    <t xml:space="preserve">Трасса 1 </t>
  </si>
  <si>
    <t>н/я</t>
  </si>
  <si>
    <t>срыв</t>
  </si>
  <si>
    <t>ПРОТОКОЛ РЕЗУЛЬТАТОВ</t>
  </si>
  <si>
    <t>Место</t>
  </si>
  <si>
    <t>Финал</t>
  </si>
  <si>
    <t>Квал.2</t>
  </si>
  <si>
    <t>Квал.1</t>
  </si>
  <si>
    <t>Младшие девушки. Скорость.</t>
  </si>
  <si>
    <t>Вып. разр.</t>
  </si>
  <si>
    <t>-</t>
  </si>
  <si>
    <t>ПРОТОКОЛ РЕЗУДЛЬТАТОВ</t>
  </si>
  <si>
    <t>Старшие девушки.Скорость.</t>
  </si>
  <si>
    <t>Шелеметьева Татьяна</t>
  </si>
  <si>
    <t>Краснодар</t>
  </si>
  <si>
    <t>Младшие юноши. Скорость.</t>
  </si>
  <si>
    <t>Фамилия, имя</t>
  </si>
  <si>
    <t>Махаев Владимир</t>
  </si>
  <si>
    <t>Кокорин Сергей</t>
  </si>
  <si>
    <t>Скачков Егор</t>
  </si>
  <si>
    <t>Багов Алексей</t>
  </si>
  <si>
    <t>Королев</t>
  </si>
  <si>
    <t>Эдельвейс-95</t>
  </si>
  <si>
    <t>Баранов Федор</t>
  </si>
  <si>
    <t>Иванов Владимир</t>
  </si>
  <si>
    <t>Котенков Артем</t>
  </si>
  <si>
    <t>Шелеметьев Михаил</t>
  </si>
  <si>
    <t>Старшие юноши. Скорость.</t>
  </si>
  <si>
    <t>Подростки девочки. Скорость.</t>
  </si>
  <si>
    <t>МСМК</t>
  </si>
  <si>
    <t>Подростки мальчики. Скорость.</t>
  </si>
  <si>
    <t>Квалиф.1</t>
  </si>
  <si>
    <t>Квалиф.2</t>
  </si>
  <si>
    <t>1/2 финала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</si>
</sst>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:ss.00"/>
    <numFmt numFmtId="166" formatCode="mm:ss.00"/>
    <numFmt numFmtId="167" formatCode="0.000"/>
  </numFmts>
  <fonts count="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5" fontId="1" fillId="0" borderId="6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workbookViewId="0" topLeftCell="A1">
      <selection activeCell="M4" sqref="M4"/>
    </sheetView>
  </sheetViews>
  <sheetFormatPr defaultColWidth="9.00390625" defaultRowHeight="12.75"/>
  <cols>
    <col min="1" max="1" width="5.875" style="6" customWidth="1"/>
    <col min="2" max="2" width="17.375" style="2" customWidth="1"/>
    <col min="3" max="3" width="4.75390625" style="3" customWidth="1"/>
    <col min="4" max="4" width="5.00390625" style="6" customWidth="1"/>
    <col min="5" max="5" width="11.125" style="6" customWidth="1"/>
    <col min="6" max="6" width="17.25390625" style="3" customWidth="1"/>
    <col min="7" max="7" width="9.25390625" style="3" hidden="1" customWidth="1"/>
    <col min="8" max="8" width="8.375" style="6" hidden="1" customWidth="1"/>
    <col min="9" max="9" width="6.75390625" style="6" customWidth="1"/>
    <col min="10" max="11" width="6.75390625" style="6" hidden="1" customWidth="1"/>
    <col min="12" max="14" width="6.75390625" style="6" customWidth="1"/>
    <col min="15" max="15" width="5.875" style="6" customWidth="1"/>
    <col min="16" max="16384" width="9.125" style="2" customWidth="1"/>
  </cols>
  <sheetData>
    <row r="1" spans="1:15" ht="10.5" customHeight="1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0.5" customHeight="1">
      <c r="A2" s="58" t="s">
        <v>400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11.25">
      <c r="A3" s="3" t="s">
        <v>369</v>
      </c>
    </row>
    <row r="4" spans="1:15" s="31" customFormat="1" ht="20.25" customHeight="1">
      <c r="A4" s="23" t="s">
        <v>377</v>
      </c>
      <c r="B4" s="23" t="s">
        <v>389</v>
      </c>
      <c r="C4" s="23" t="s">
        <v>350</v>
      </c>
      <c r="D4" s="23" t="s">
        <v>351</v>
      </c>
      <c r="E4" s="23" t="s">
        <v>348</v>
      </c>
      <c r="F4" s="23" t="s">
        <v>349</v>
      </c>
      <c r="G4" s="23" t="s">
        <v>371</v>
      </c>
      <c r="H4" s="23" t="s">
        <v>372</v>
      </c>
      <c r="I4" s="23" t="s">
        <v>380</v>
      </c>
      <c r="J4" s="23" t="s">
        <v>371</v>
      </c>
      <c r="K4" s="23" t="s">
        <v>372</v>
      </c>
      <c r="L4" s="23" t="s">
        <v>379</v>
      </c>
      <c r="M4" s="23" t="s">
        <v>406</v>
      </c>
      <c r="N4" s="23" t="s">
        <v>378</v>
      </c>
      <c r="O4" s="23" t="s">
        <v>382</v>
      </c>
    </row>
    <row r="5" spans="1:15" ht="11.25">
      <c r="A5" s="7">
        <v>1</v>
      </c>
      <c r="B5" s="5" t="s">
        <v>99</v>
      </c>
      <c r="C5" s="7">
        <v>87</v>
      </c>
      <c r="D5" s="7" t="s">
        <v>37</v>
      </c>
      <c r="E5" s="5" t="s">
        <v>78</v>
      </c>
      <c r="F5" s="5" t="s">
        <v>79</v>
      </c>
      <c r="G5" s="9">
        <v>0.00023055555555555557</v>
      </c>
      <c r="H5" s="9">
        <v>0.0002539351851851852</v>
      </c>
      <c r="I5" s="9">
        <f>G5+H5:H6</f>
        <v>0.0004844907407407408</v>
      </c>
      <c r="J5" s="9">
        <v>0.00023425925925925925</v>
      </c>
      <c r="K5" s="9">
        <v>0.00017685185185185184</v>
      </c>
      <c r="L5" s="9">
        <f aca="true" t="shared" si="0" ref="L5:L16">J5+K5:K6</f>
        <v>0.0004111111111111111</v>
      </c>
      <c r="M5" s="9">
        <v>0.0003982638888888888</v>
      </c>
      <c r="N5" s="9">
        <v>0.0003543981481481481</v>
      </c>
      <c r="O5" s="23" t="s">
        <v>4</v>
      </c>
    </row>
    <row r="6" spans="1:15" ht="11.25">
      <c r="A6" s="7">
        <v>2</v>
      </c>
      <c r="B6" s="5" t="s">
        <v>365</v>
      </c>
      <c r="C6" s="7">
        <v>87</v>
      </c>
      <c r="D6" s="7" t="s">
        <v>4</v>
      </c>
      <c r="E6" s="5" t="s">
        <v>35</v>
      </c>
      <c r="F6" s="5" t="s">
        <v>179</v>
      </c>
      <c r="G6" s="9">
        <v>0.00033240740740740735</v>
      </c>
      <c r="H6" s="9">
        <v>0.00030590277777777777</v>
      </c>
      <c r="I6" s="9">
        <f>G6+H6:H7</f>
        <v>0.0006383101851851851</v>
      </c>
      <c r="J6" s="9">
        <v>0.00022349537037037035</v>
      </c>
      <c r="K6" s="9">
        <v>0.00022013888888888889</v>
      </c>
      <c r="L6" s="9">
        <f>J6+K6:K7</f>
        <v>0.00044363425925925923</v>
      </c>
      <c r="M6" s="9">
        <v>0.00037986111111111114</v>
      </c>
      <c r="N6" s="9">
        <v>0.00037291666666666674</v>
      </c>
      <c r="O6" s="23" t="s">
        <v>4</v>
      </c>
    </row>
    <row r="7" spans="1:15" ht="11.25">
      <c r="A7" s="7">
        <v>3</v>
      </c>
      <c r="B7" s="5" t="s">
        <v>259</v>
      </c>
      <c r="C7" s="7">
        <v>87</v>
      </c>
      <c r="D7" s="7" t="s">
        <v>4</v>
      </c>
      <c r="E7" s="5" t="s">
        <v>252</v>
      </c>
      <c r="F7" s="5" t="s">
        <v>253</v>
      </c>
      <c r="G7" s="9">
        <v>0.0002740740740740741</v>
      </c>
      <c r="H7" s="9">
        <v>0.0002740740740740741</v>
      </c>
      <c r="I7" s="9">
        <f>G7+H7:H8</f>
        <v>0.0005481481481481482</v>
      </c>
      <c r="J7" s="9">
        <v>0.00024293981481481484</v>
      </c>
      <c r="K7" s="9">
        <v>0.00024097222222222225</v>
      </c>
      <c r="L7" s="9">
        <f t="shared" si="0"/>
        <v>0.0004839120370370371</v>
      </c>
      <c r="M7" s="9">
        <v>0.0004028935185185186</v>
      </c>
      <c r="N7" s="9">
        <v>0.0003993055555555555</v>
      </c>
      <c r="O7" s="23" t="s">
        <v>4</v>
      </c>
    </row>
    <row r="8" spans="1:15" ht="12" thickBot="1">
      <c r="A8" s="15">
        <v>4</v>
      </c>
      <c r="B8" s="17" t="s">
        <v>52</v>
      </c>
      <c r="C8" s="15">
        <v>87</v>
      </c>
      <c r="D8" s="15" t="s">
        <v>4</v>
      </c>
      <c r="E8" s="17" t="s">
        <v>35</v>
      </c>
      <c r="F8" s="17" t="s">
        <v>36</v>
      </c>
      <c r="G8" s="18">
        <v>0.0002699074074074074</v>
      </c>
      <c r="H8" s="18">
        <v>0.00031817129629629627</v>
      </c>
      <c r="I8" s="18">
        <f>G8+H8:H9</f>
        <v>0.0005880787037037037</v>
      </c>
      <c r="J8" s="18">
        <v>0.00029027777777777776</v>
      </c>
      <c r="K8" s="18">
        <v>0.00026238425925925924</v>
      </c>
      <c r="L8" s="18">
        <f t="shared" si="0"/>
        <v>0.000552662037037037</v>
      </c>
      <c r="M8" s="18">
        <v>0.0005034722222222222</v>
      </c>
      <c r="N8" s="18">
        <v>0.0005476851851851851</v>
      </c>
      <c r="O8" s="23" t="s">
        <v>4</v>
      </c>
    </row>
    <row r="9" spans="1:15" ht="11.25">
      <c r="A9" s="11">
        <v>5</v>
      </c>
      <c r="B9" s="13" t="s">
        <v>254</v>
      </c>
      <c r="C9" s="11">
        <v>88</v>
      </c>
      <c r="D9" s="11" t="s">
        <v>4</v>
      </c>
      <c r="E9" s="13" t="s">
        <v>252</v>
      </c>
      <c r="F9" s="13" t="s">
        <v>253</v>
      </c>
      <c r="G9" s="14">
        <v>0.00036250000000000003</v>
      </c>
      <c r="H9" s="14">
        <v>0.00031435185185185185</v>
      </c>
      <c r="I9" s="14">
        <f>G9+H9:H10</f>
        <v>0.0006768518518518519</v>
      </c>
      <c r="J9" s="14">
        <v>0.00029988425925925923</v>
      </c>
      <c r="K9" s="14">
        <v>0.00027094907407407406</v>
      </c>
      <c r="L9" s="14">
        <f t="shared" si="0"/>
        <v>0.0005708333333333333</v>
      </c>
      <c r="O9" s="23" t="s">
        <v>4</v>
      </c>
    </row>
    <row r="10" spans="1:15" ht="11.25">
      <c r="A10" s="7">
        <v>6</v>
      </c>
      <c r="B10" s="5" t="s">
        <v>271</v>
      </c>
      <c r="C10" s="7">
        <v>88</v>
      </c>
      <c r="D10" s="7" t="s">
        <v>4</v>
      </c>
      <c r="E10" s="5" t="s">
        <v>272</v>
      </c>
      <c r="F10" s="5"/>
      <c r="G10" s="9">
        <v>0.0003987268518518519</v>
      </c>
      <c r="H10" s="9">
        <v>0.00032488425925925925</v>
      </c>
      <c r="I10" s="9">
        <f>G10+H10:H11</f>
        <v>0.0007236111111111111</v>
      </c>
      <c r="J10" s="9">
        <v>0.0002846064814814815</v>
      </c>
      <c r="K10" s="9">
        <v>0.00029351851851851853</v>
      </c>
      <c r="L10" s="9">
        <f t="shared" si="0"/>
        <v>0.0005781250000000001</v>
      </c>
      <c r="O10" s="23" t="s">
        <v>4</v>
      </c>
    </row>
    <row r="11" spans="1:15" ht="11.25">
      <c r="A11" s="7">
        <v>7</v>
      </c>
      <c r="B11" s="5" t="s">
        <v>178</v>
      </c>
      <c r="C11" s="7">
        <v>88</v>
      </c>
      <c r="D11" s="7" t="s">
        <v>4</v>
      </c>
      <c r="E11" s="5" t="s">
        <v>35</v>
      </c>
      <c r="F11" s="5" t="s">
        <v>179</v>
      </c>
      <c r="G11" s="9">
        <v>0.0003466435185185185</v>
      </c>
      <c r="H11" s="9">
        <v>0.00040937499999999996</v>
      </c>
      <c r="I11" s="9">
        <f>G11+H11:H12</f>
        <v>0.0007560185185185185</v>
      </c>
      <c r="J11" s="9">
        <v>0.0002896990740740741</v>
      </c>
      <c r="K11" s="9">
        <v>0.00032488425925925925</v>
      </c>
      <c r="L11" s="9">
        <f t="shared" si="0"/>
        <v>0.0006145833333333333</v>
      </c>
      <c r="O11" s="23" t="s">
        <v>4</v>
      </c>
    </row>
    <row r="12" spans="1:15" ht="11.25">
      <c r="A12" s="7">
        <v>8</v>
      </c>
      <c r="B12" s="5" t="s">
        <v>143</v>
      </c>
      <c r="C12" s="7">
        <v>88</v>
      </c>
      <c r="D12" s="7" t="s">
        <v>4</v>
      </c>
      <c r="E12" s="5" t="s">
        <v>124</v>
      </c>
      <c r="F12" s="5" t="s">
        <v>144</v>
      </c>
      <c r="G12" s="9">
        <v>0.00038657407407407407</v>
      </c>
      <c r="H12" s="9">
        <v>0.0004096064814814815</v>
      </c>
      <c r="I12" s="9">
        <f>G12+H12:H13</f>
        <v>0.0007961805555555556</v>
      </c>
      <c r="J12" s="9">
        <v>0.0002978009259259259</v>
      </c>
      <c r="K12" s="9">
        <v>0.0003320601851851852</v>
      </c>
      <c r="L12" s="9">
        <f t="shared" si="0"/>
        <v>0.0006298611111111111</v>
      </c>
      <c r="O12" s="23" t="s">
        <v>4</v>
      </c>
    </row>
    <row r="13" spans="1:15" ht="11.25">
      <c r="A13" s="7">
        <v>9</v>
      </c>
      <c r="B13" s="5" t="s">
        <v>208</v>
      </c>
      <c r="C13" s="7">
        <v>87</v>
      </c>
      <c r="D13" s="7" t="s">
        <v>4</v>
      </c>
      <c r="E13" s="5" t="s">
        <v>13</v>
      </c>
      <c r="F13" s="5" t="s">
        <v>370</v>
      </c>
      <c r="G13" s="9">
        <v>0.00038877314814814824</v>
      </c>
      <c r="H13" s="9">
        <v>0.0004185185185185184</v>
      </c>
      <c r="I13" s="9">
        <f>G13+H13:H14</f>
        <v>0.0008072916666666667</v>
      </c>
      <c r="J13" s="9">
        <v>0.0003109953703703704</v>
      </c>
      <c r="K13" s="9">
        <v>0.0003405092592592593</v>
      </c>
      <c r="L13" s="9">
        <f t="shared" si="0"/>
        <v>0.0006515046296296297</v>
      </c>
      <c r="O13" s="23" t="s">
        <v>4</v>
      </c>
    </row>
    <row r="14" spans="1:15" ht="11.25">
      <c r="A14" s="7">
        <v>10</v>
      </c>
      <c r="B14" s="5" t="s">
        <v>139</v>
      </c>
      <c r="C14" s="7">
        <v>88</v>
      </c>
      <c r="D14" s="7" t="s">
        <v>4</v>
      </c>
      <c r="E14" s="5" t="s">
        <v>137</v>
      </c>
      <c r="F14" s="5" t="s">
        <v>354</v>
      </c>
      <c r="G14" s="9">
        <v>0.00042604166666666675</v>
      </c>
      <c r="H14" s="9">
        <v>0.0005020833333333334</v>
      </c>
      <c r="I14" s="9">
        <f>G14+H14:H15</f>
        <v>0.0009281250000000001</v>
      </c>
      <c r="J14" s="9">
        <v>0.0003326388888888889</v>
      </c>
      <c r="K14" s="9">
        <v>0.00032870370370370367</v>
      </c>
      <c r="L14" s="9">
        <f t="shared" si="0"/>
        <v>0.0006613425925925925</v>
      </c>
      <c r="O14" s="23" t="s">
        <v>4</v>
      </c>
    </row>
    <row r="15" spans="1:15" ht="11.25">
      <c r="A15" s="7">
        <v>11</v>
      </c>
      <c r="B15" s="5" t="s">
        <v>294</v>
      </c>
      <c r="C15" s="7">
        <v>87</v>
      </c>
      <c r="D15" s="7" t="s">
        <v>4</v>
      </c>
      <c r="E15" s="5" t="s">
        <v>291</v>
      </c>
      <c r="F15" s="5" t="s">
        <v>292</v>
      </c>
      <c r="G15" s="9">
        <v>0.0004293981481481482</v>
      </c>
      <c r="H15" s="9">
        <v>0.0005001157407407408</v>
      </c>
      <c r="I15" s="9">
        <f>G15+H15:H16</f>
        <v>0.000929513888888889</v>
      </c>
      <c r="J15" s="9">
        <v>0.00037835648148148147</v>
      </c>
      <c r="K15" s="9">
        <v>0.00032557870370370374</v>
      </c>
      <c r="L15" s="9">
        <f t="shared" si="0"/>
        <v>0.0007039351851851853</v>
      </c>
      <c r="O15" s="23" t="s">
        <v>4</v>
      </c>
    </row>
    <row r="16" spans="1:15" ht="11.25">
      <c r="A16" s="7">
        <v>12</v>
      </c>
      <c r="B16" s="5" t="s">
        <v>207</v>
      </c>
      <c r="C16" s="7">
        <v>87</v>
      </c>
      <c r="D16" s="7" t="s">
        <v>4</v>
      </c>
      <c r="E16" s="5" t="s">
        <v>13</v>
      </c>
      <c r="F16" s="5" t="s">
        <v>370</v>
      </c>
      <c r="G16" s="9">
        <v>0.0003466435185185185</v>
      </c>
      <c r="H16" s="9">
        <v>0.0003327546296296297</v>
      </c>
      <c r="I16" s="9">
        <f>G16+H16:H17</f>
        <v>0.0006793981481481482</v>
      </c>
      <c r="J16" s="9">
        <v>0.00038090277777777775</v>
      </c>
      <c r="K16" s="9">
        <v>0.00033518518518518516</v>
      </c>
      <c r="L16" s="9">
        <f t="shared" si="0"/>
        <v>0.0007160879629629629</v>
      </c>
      <c r="O16" s="23" t="s">
        <v>4</v>
      </c>
    </row>
    <row r="17" spans="1:15" ht="11.25">
      <c r="A17" s="7">
        <v>13</v>
      </c>
      <c r="B17" s="5" t="s">
        <v>103</v>
      </c>
      <c r="C17" s="7">
        <v>87</v>
      </c>
      <c r="D17" s="7" t="s">
        <v>4</v>
      </c>
      <c r="E17" s="5" t="s">
        <v>78</v>
      </c>
      <c r="F17" s="5" t="s">
        <v>79</v>
      </c>
      <c r="G17" s="9">
        <v>0.0003736111111111112</v>
      </c>
      <c r="H17" s="9">
        <v>0.00039039351851851843</v>
      </c>
      <c r="I17" s="9">
        <f>G17+H17:H18</f>
        <v>0.0007640046296296297</v>
      </c>
      <c r="J17" s="9">
        <v>0.00025486111111111114</v>
      </c>
      <c r="K17" s="9" t="s">
        <v>375</v>
      </c>
      <c r="L17" s="9" t="s">
        <v>375</v>
      </c>
      <c r="O17" s="23" t="s">
        <v>4</v>
      </c>
    </row>
    <row r="18" spans="1:15" ht="11.25">
      <c r="A18" s="7">
        <v>14</v>
      </c>
      <c r="B18" s="5" t="s">
        <v>227</v>
      </c>
      <c r="C18" s="7">
        <v>87</v>
      </c>
      <c r="D18" s="7" t="s">
        <v>4</v>
      </c>
      <c r="E18" s="5" t="s">
        <v>13</v>
      </c>
      <c r="F18" s="5" t="s">
        <v>215</v>
      </c>
      <c r="G18" s="9">
        <v>0.00036273148148148146</v>
      </c>
      <c r="H18" s="9">
        <v>0.0004054398148148148</v>
      </c>
      <c r="I18" s="9">
        <f>G18+H18:H19</f>
        <v>0.0007681712962962963</v>
      </c>
      <c r="J18" s="9">
        <v>0.00028784722222222227</v>
      </c>
      <c r="K18" s="9" t="s">
        <v>375</v>
      </c>
      <c r="L18" s="9" t="s">
        <v>375</v>
      </c>
      <c r="O18" s="23" t="s">
        <v>4</v>
      </c>
    </row>
    <row r="19" spans="1:15" ht="11.25">
      <c r="A19" s="7">
        <v>15</v>
      </c>
      <c r="B19" s="5" t="s">
        <v>364</v>
      </c>
      <c r="C19" s="7">
        <v>87</v>
      </c>
      <c r="D19" s="7" t="s">
        <v>4</v>
      </c>
      <c r="E19" s="5" t="s">
        <v>35</v>
      </c>
      <c r="F19" s="5" t="s">
        <v>179</v>
      </c>
      <c r="G19" s="9">
        <v>0.00045659722222222233</v>
      </c>
      <c r="H19" s="9">
        <v>0.0004046296296296296</v>
      </c>
      <c r="I19" s="9">
        <f>G19+H19:H20</f>
        <v>0.000861226851851852</v>
      </c>
      <c r="J19" s="9">
        <v>0.000299537037037037</v>
      </c>
      <c r="K19" s="9" t="s">
        <v>375</v>
      </c>
      <c r="L19" s="9" t="s">
        <v>375</v>
      </c>
      <c r="O19" s="23">
        <v>1</v>
      </c>
    </row>
    <row r="20" spans="1:15" ht="12" thickBot="1">
      <c r="A20" s="15">
        <v>16</v>
      </c>
      <c r="B20" s="17" t="s">
        <v>146</v>
      </c>
      <c r="C20" s="15">
        <v>87</v>
      </c>
      <c r="D20" s="15" t="s">
        <v>4</v>
      </c>
      <c r="E20" s="17" t="s">
        <v>124</v>
      </c>
      <c r="F20" s="17" t="s">
        <v>144</v>
      </c>
      <c r="G20" s="18">
        <v>0.0003915509259259259</v>
      </c>
      <c r="H20" s="18">
        <v>0.0004981481481481481</v>
      </c>
      <c r="I20" s="18">
        <f>G20+H20:H21</f>
        <v>0.000889699074074074</v>
      </c>
      <c r="J20" s="18">
        <v>0.0003228009259259259</v>
      </c>
      <c r="K20" s="18" t="s">
        <v>375</v>
      </c>
      <c r="L20" s="18" t="s">
        <v>375</v>
      </c>
      <c r="O20" s="23">
        <v>1</v>
      </c>
    </row>
    <row r="21" spans="1:15" ht="11.25">
      <c r="A21" s="11">
        <v>17</v>
      </c>
      <c r="B21" s="13" t="s">
        <v>165</v>
      </c>
      <c r="C21" s="11">
        <v>88</v>
      </c>
      <c r="D21" s="11" t="s">
        <v>4</v>
      </c>
      <c r="E21" s="13" t="s">
        <v>166</v>
      </c>
      <c r="F21" s="13"/>
      <c r="G21" s="14">
        <v>0.0004314814814814815</v>
      </c>
      <c r="H21" s="14">
        <v>0.000534837962962963</v>
      </c>
      <c r="I21" s="14">
        <f>G21+H21:H22</f>
        <v>0.0009663194444444446</v>
      </c>
      <c r="O21" s="23">
        <v>1</v>
      </c>
    </row>
    <row r="22" spans="1:15" ht="11.25">
      <c r="A22" s="7">
        <v>18</v>
      </c>
      <c r="B22" s="5" t="s">
        <v>12</v>
      </c>
      <c r="C22" s="7">
        <v>88</v>
      </c>
      <c r="D22" s="7" t="s">
        <v>4</v>
      </c>
      <c r="E22" s="5" t="s">
        <v>13</v>
      </c>
      <c r="F22" s="5" t="s">
        <v>14</v>
      </c>
      <c r="G22" s="9">
        <v>0.0005231481481481482</v>
      </c>
      <c r="H22" s="9">
        <v>0.00047256944444444446</v>
      </c>
      <c r="I22" s="9">
        <f>G22+H22:H23</f>
        <v>0.0009957175925925927</v>
      </c>
      <c r="O22" s="23">
        <v>1</v>
      </c>
    </row>
    <row r="23" spans="1:15" ht="11.25">
      <c r="A23" s="7">
        <v>19</v>
      </c>
      <c r="B23" s="5" t="s">
        <v>106</v>
      </c>
      <c r="C23" s="7">
        <v>87</v>
      </c>
      <c r="D23" s="7" t="s">
        <v>4</v>
      </c>
      <c r="E23" s="5" t="s">
        <v>78</v>
      </c>
      <c r="F23" s="5" t="s">
        <v>79</v>
      </c>
      <c r="G23" s="9">
        <v>0.0004972222222222221</v>
      </c>
      <c r="H23" s="9">
        <v>0.0005564814814814815</v>
      </c>
      <c r="I23" s="9">
        <f>G23+H23:H24</f>
        <v>0.0010537037037037036</v>
      </c>
      <c r="O23" s="23">
        <v>1</v>
      </c>
    </row>
    <row r="24" spans="1:15" ht="11.25">
      <c r="A24" s="7">
        <v>20</v>
      </c>
      <c r="B24" s="5" t="s">
        <v>249</v>
      </c>
      <c r="C24" s="7">
        <v>88</v>
      </c>
      <c r="D24" s="7">
        <v>1</v>
      </c>
      <c r="E24" s="5" t="s">
        <v>124</v>
      </c>
      <c r="F24" s="5" t="s">
        <v>125</v>
      </c>
      <c r="G24" s="9">
        <v>0.0005121527777777778</v>
      </c>
      <c r="H24" s="9">
        <v>0.0005487268518518518</v>
      </c>
      <c r="I24" s="9">
        <f>G24+H24:H25</f>
        <v>0.0010608796296296295</v>
      </c>
      <c r="O24" s="23">
        <v>1</v>
      </c>
    </row>
    <row r="25" spans="1:15" ht="11.25">
      <c r="A25" s="7">
        <v>21</v>
      </c>
      <c r="B25" s="5" t="s">
        <v>311</v>
      </c>
      <c r="C25" s="7">
        <v>88</v>
      </c>
      <c r="D25" s="7">
        <v>1</v>
      </c>
      <c r="E25" s="5" t="s">
        <v>312</v>
      </c>
      <c r="F25" s="5" t="s">
        <v>313</v>
      </c>
      <c r="G25" s="9">
        <v>0.0005739583333333333</v>
      </c>
      <c r="H25" s="9">
        <v>0.0005015046296296296</v>
      </c>
      <c r="I25" s="9">
        <f>G25+H25:H26</f>
        <v>0.001075462962962963</v>
      </c>
      <c r="O25" s="23">
        <v>1</v>
      </c>
    </row>
    <row r="26" spans="1:15" ht="11.25">
      <c r="A26" s="7">
        <v>22</v>
      </c>
      <c r="B26" s="5" t="s">
        <v>104</v>
      </c>
      <c r="C26" s="7">
        <v>87</v>
      </c>
      <c r="D26" s="7" t="s">
        <v>4</v>
      </c>
      <c r="E26" s="5" t="s">
        <v>78</v>
      </c>
      <c r="F26" s="5" t="s">
        <v>79</v>
      </c>
      <c r="G26" s="9">
        <v>0.0005646990740740741</v>
      </c>
      <c r="H26" s="9">
        <v>0.000537037037037037</v>
      </c>
      <c r="I26" s="9">
        <f>G26+H26:H27</f>
        <v>0.001101736111111111</v>
      </c>
      <c r="O26" s="23">
        <v>1</v>
      </c>
    </row>
    <row r="27" spans="1:15" ht="11.25">
      <c r="A27" s="7">
        <v>23</v>
      </c>
      <c r="B27" s="5" t="s">
        <v>248</v>
      </c>
      <c r="C27" s="7">
        <v>88</v>
      </c>
      <c r="D27" s="7">
        <v>1</v>
      </c>
      <c r="E27" s="5" t="s">
        <v>124</v>
      </c>
      <c r="F27" s="5" t="s">
        <v>125</v>
      </c>
      <c r="G27" s="9">
        <v>0.000544212962962963</v>
      </c>
      <c r="H27" s="9">
        <v>0.0006436342592592593</v>
      </c>
      <c r="I27" s="9">
        <f>G27+H27:H28</f>
        <v>0.0011878472222222223</v>
      </c>
      <c r="O27" s="23">
        <v>1</v>
      </c>
    </row>
    <row r="28" spans="1:15" ht="11.25">
      <c r="A28" s="7">
        <v>24</v>
      </c>
      <c r="B28" s="5" t="s">
        <v>190</v>
      </c>
      <c r="C28" s="7">
        <v>87</v>
      </c>
      <c r="D28" s="7" t="s">
        <v>4</v>
      </c>
      <c r="E28" s="5" t="s">
        <v>78</v>
      </c>
      <c r="F28" s="5" t="s">
        <v>187</v>
      </c>
      <c r="G28" s="9">
        <v>0.0005846064814814814</v>
      </c>
      <c r="H28" s="9">
        <v>0.0006049768518518519</v>
      </c>
      <c r="I28" s="9">
        <f>G28+H28:H29</f>
        <v>0.0011895833333333333</v>
      </c>
      <c r="O28" s="23">
        <v>1</v>
      </c>
    </row>
    <row r="29" spans="1:15" ht="11.25">
      <c r="A29" s="7">
        <v>25</v>
      </c>
      <c r="B29" s="5" t="s">
        <v>107</v>
      </c>
      <c r="C29" s="7">
        <v>88</v>
      </c>
      <c r="D29" s="7" t="s">
        <v>4</v>
      </c>
      <c r="E29" s="5" t="s">
        <v>78</v>
      </c>
      <c r="F29" s="5" t="s">
        <v>79</v>
      </c>
      <c r="G29" s="9">
        <v>0.0005565972222222223</v>
      </c>
      <c r="H29" s="9">
        <v>0.0007092592592592593</v>
      </c>
      <c r="I29" s="9">
        <f>G29+H29:H30</f>
        <v>0.0012658564814814815</v>
      </c>
      <c r="O29" s="23">
        <v>1</v>
      </c>
    </row>
    <row r="30" spans="1:15" ht="11.25">
      <c r="A30" s="7">
        <v>26</v>
      </c>
      <c r="B30" s="5" t="s">
        <v>250</v>
      </c>
      <c r="C30" s="7">
        <v>88</v>
      </c>
      <c r="D30" s="7">
        <v>1</v>
      </c>
      <c r="E30" s="5" t="s">
        <v>124</v>
      </c>
      <c r="F30" s="5" t="s">
        <v>125</v>
      </c>
      <c r="G30" s="9">
        <v>0.0006791666666666666</v>
      </c>
      <c r="H30" s="9">
        <v>0.0007474537037037037</v>
      </c>
      <c r="I30" s="9">
        <f>G30+H30:H31</f>
        <v>0.0014266203703703702</v>
      </c>
      <c r="O30" s="23">
        <v>1</v>
      </c>
    </row>
    <row r="31" spans="1:15" ht="11.25">
      <c r="A31" s="7">
        <v>27</v>
      </c>
      <c r="B31" s="5" t="s">
        <v>22</v>
      </c>
      <c r="C31" s="7">
        <v>88</v>
      </c>
      <c r="D31" s="7" t="s">
        <v>4</v>
      </c>
      <c r="E31" s="5" t="s">
        <v>13</v>
      </c>
      <c r="F31" s="5" t="s">
        <v>23</v>
      </c>
      <c r="G31" s="9">
        <v>0.0007412037037037037</v>
      </c>
      <c r="H31" s="9">
        <v>0.0007305555555555556</v>
      </c>
      <c r="I31" s="9">
        <f>G31+H31:H32</f>
        <v>0.0014717592592592592</v>
      </c>
      <c r="O31" s="23">
        <v>1</v>
      </c>
    </row>
    <row r="32" spans="1:15" ht="11.25">
      <c r="A32" s="7"/>
      <c r="B32" s="5" t="s">
        <v>335</v>
      </c>
      <c r="C32" s="7">
        <v>87</v>
      </c>
      <c r="D32" s="7" t="s">
        <v>4</v>
      </c>
      <c r="E32" s="5" t="s">
        <v>336</v>
      </c>
      <c r="F32" s="5" t="s">
        <v>313</v>
      </c>
      <c r="G32" s="9">
        <v>0.0002893518518518519</v>
      </c>
      <c r="H32" s="9" t="s">
        <v>375</v>
      </c>
      <c r="I32" s="9" t="s">
        <v>375</v>
      </c>
      <c r="O32" s="23" t="s">
        <v>383</v>
      </c>
    </row>
    <row r="33" spans="1:15" ht="11.25">
      <c r="A33" s="7"/>
      <c r="B33" s="5" t="s">
        <v>264</v>
      </c>
      <c r="C33" s="7">
        <v>88</v>
      </c>
      <c r="D33" s="7" t="s">
        <v>4</v>
      </c>
      <c r="E33" s="5" t="s">
        <v>252</v>
      </c>
      <c r="F33" s="5" t="s">
        <v>253</v>
      </c>
      <c r="G33" s="9">
        <v>0.00034456018518518516</v>
      </c>
      <c r="H33" s="9" t="s">
        <v>375</v>
      </c>
      <c r="I33" s="9" t="s">
        <v>375</v>
      </c>
      <c r="O33" s="23" t="s">
        <v>383</v>
      </c>
    </row>
    <row r="34" spans="1:15" ht="11.25">
      <c r="A34" s="7"/>
      <c r="B34" s="5" t="s">
        <v>367</v>
      </c>
      <c r="C34" s="7">
        <v>87</v>
      </c>
      <c r="D34" s="7" t="s">
        <v>4</v>
      </c>
      <c r="E34" s="5" t="s">
        <v>35</v>
      </c>
      <c r="F34" s="5" t="s">
        <v>179</v>
      </c>
      <c r="G34" s="9">
        <v>0.0003883101851851851</v>
      </c>
      <c r="H34" s="9" t="s">
        <v>375</v>
      </c>
      <c r="I34" s="9" t="s">
        <v>375</v>
      </c>
      <c r="O34" s="23" t="s">
        <v>383</v>
      </c>
    </row>
    <row r="35" spans="1:15" ht="11.25">
      <c r="A35" s="7"/>
      <c r="B35" s="5" t="s">
        <v>322</v>
      </c>
      <c r="C35" s="7">
        <v>88</v>
      </c>
      <c r="D35" s="7">
        <v>1</v>
      </c>
      <c r="E35" s="5" t="s">
        <v>318</v>
      </c>
      <c r="F35" s="5" t="s">
        <v>319</v>
      </c>
      <c r="G35" s="9">
        <v>0.00041458333333333326</v>
      </c>
      <c r="H35" s="9" t="s">
        <v>375</v>
      </c>
      <c r="I35" s="9" t="s">
        <v>375</v>
      </c>
      <c r="O35" s="23" t="s">
        <v>383</v>
      </c>
    </row>
    <row r="36" spans="1:15" ht="11.25">
      <c r="A36" s="7"/>
      <c r="B36" s="5" t="s">
        <v>340</v>
      </c>
      <c r="C36" s="7">
        <v>88</v>
      </c>
      <c r="D36" s="7" t="s">
        <v>4</v>
      </c>
      <c r="E36" s="5" t="s">
        <v>252</v>
      </c>
      <c r="F36" s="5" t="s">
        <v>253</v>
      </c>
      <c r="G36" s="9">
        <v>0.00044872685185185185</v>
      </c>
      <c r="H36" s="9" t="s">
        <v>375</v>
      </c>
      <c r="I36" s="9" t="s">
        <v>375</v>
      </c>
      <c r="O36" s="23" t="s">
        <v>383</v>
      </c>
    </row>
    <row r="37" spans="1:15" ht="11.25">
      <c r="A37" s="7"/>
      <c r="B37" s="5" t="s">
        <v>140</v>
      </c>
      <c r="C37" s="7">
        <v>88</v>
      </c>
      <c r="D37" s="7" t="s">
        <v>4</v>
      </c>
      <c r="E37" s="5" t="s">
        <v>137</v>
      </c>
      <c r="F37" s="5" t="s">
        <v>354</v>
      </c>
      <c r="G37" s="9">
        <v>0.0004787037037037037</v>
      </c>
      <c r="H37" s="9" t="s">
        <v>375</v>
      </c>
      <c r="I37" s="9" t="s">
        <v>375</v>
      </c>
      <c r="O37" s="23" t="s">
        <v>383</v>
      </c>
    </row>
    <row r="38" spans="1:15" ht="11.25">
      <c r="A38" s="7"/>
      <c r="B38" s="5" t="s">
        <v>363</v>
      </c>
      <c r="C38" s="7">
        <v>87</v>
      </c>
      <c r="D38" s="7" t="s">
        <v>4</v>
      </c>
      <c r="E38" s="5" t="s">
        <v>35</v>
      </c>
      <c r="F38" s="5" t="s">
        <v>179</v>
      </c>
      <c r="G38" s="9">
        <v>0.0005025462962962963</v>
      </c>
      <c r="H38" s="9" t="s">
        <v>375</v>
      </c>
      <c r="I38" s="9" t="s">
        <v>375</v>
      </c>
      <c r="O38" s="23" t="s">
        <v>383</v>
      </c>
    </row>
    <row r="39" spans="1:15" ht="11.25">
      <c r="A39" s="7"/>
      <c r="B39" s="5" t="s">
        <v>167</v>
      </c>
      <c r="C39" s="7">
        <v>88</v>
      </c>
      <c r="D39" s="7" t="s">
        <v>2</v>
      </c>
      <c r="E39" s="5" t="s">
        <v>166</v>
      </c>
      <c r="F39" s="5"/>
      <c r="G39" s="9">
        <v>0.000537962962962963</v>
      </c>
      <c r="H39" s="9" t="s">
        <v>375</v>
      </c>
      <c r="I39" s="9" t="s">
        <v>375</v>
      </c>
      <c r="O39" s="23" t="s">
        <v>383</v>
      </c>
    </row>
    <row r="40" spans="1:15" ht="11.25">
      <c r="A40" s="7"/>
      <c r="B40" s="5" t="s">
        <v>141</v>
      </c>
      <c r="C40" s="7">
        <v>88</v>
      </c>
      <c r="D40" s="7">
        <v>2</v>
      </c>
      <c r="E40" s="5" t="s">
        <v>137</v>
      </c>
      <c r="F40" s="5" t="s">
        <v>354</v>
      </c>
      <c r="G40" s="9">
        <v>0.0005982638888888888</v>
      </c>
      <c r="H40" s="9" t="s">
        <v>375</v>
      </c>
      <c r="I40" s="9" t="s">
        <v>375</v>
      </c>
      <c r="O40" s="23" t="s">
        <v>383</v>
      </c>
    </row>
    <row r="41" spans="1:15" ht="11.25">
      <c r="A41" s="7"/>
      <c r="B41" s="5" t="s">
        <v>290</v>
      </c>
      <c r="C41" s="7">
        <v>88</v>
      </c>
      <c r="D41" s="7" t="s">
        <v>4</v>
      </c>
      <c r="E41" s="5" t="s">
        <v>318</v>
      </c>
      <c r="F41" s="5" t="s">
        <v>319</v>
      </c>
      <c r="G41" s="9">
        <v>0.0006336805555555555</v>
      </c>
      <c r="H41" s="9" t="s">
        <v>375</v>
      </c>
      <c r="I41" s="9" t="s">
        <v>375</v>
      </c>
      <c r="O41" s="23" t="s">
        <v>383</v>
      </c>
    </row>
    <row r="42" spans="1:15" ht="11.25">
      <c r="A42" s="7"/>
      <c r="B42" s="5" t="s">
        <v>80</v>
      </c>
      <c r="C42" s="7">
        <v>88</v>
      </c>
      <c r="D42" s="7" t="s">
        <v>11</v>
      </c>
      <c r="E42" s="5" t="s">
        <v>78</v>
      </c>
      <c r="F42" s="5" t="s">
        <v>79</v>
      </c>
      <c r="G42" s="9">
        <v>0.001136111111111111</v>
      </c>
      <c r="H42" s="9" t="s">
        <v>375</v>
      </c>
      <c r="I42" s="9" t="s">
        <v>375</v>
      </c>
      <c r="O42" s="23" t="s">
        <v>383</v>
      </c>
    </row>
    <row r="43" spans="1:15" ht="11.25">
      <c r="A43" s="7"/>
      <c r="B43" s="5" t="s">
        <v>366</v>
      </c>
      <c r="C43" s="7">
        <v>87</v>
      </c>
      <c r="D43" s="7">
        <v>2</v>
      </c>
      <c r="E43" s="5" t="s">
        <v>128</v>
      </c>
      <c r="F43" s="5" t="s">
        <v>129</v>
      </c>
      <c r="G43" s="9" t="s">
        <v>375</v>
      </c>
      <c r="H43" s="9"/>
      <c r="I43" s="9" t="s">
        <v>375</v>
      </c>
      <c r="O43" s="23" t="s">
        <v>383</v>
      </c>
    </row>
    <row r="44" spans="1:15" ht="11.25">
      <c r="A44" s="7"/>
      <c r="B44" s="5" t="s">
        <v>346</v>
      </c>
      <c r="C44" s="7">
        <v>88</v>
      </c>
      <c r="D44" s="7">
        <v>2</v>
      </c>
      <c r="E44" s="5" t="s">
        <v>172</v>
      </c>
      <c r="F44" s="5"/>
      <c r="G44" s="9" t="s">
        <v>375</v>
      </c>
      <c r="H44" s="9"/>
      <c r="I44" s="9" t="s">
        <v>375</v>
      </c>
      <c r="O44" s="23" t="s">
        <v>383</v>
      </c>
    </row>
    <row r="45" spans="1:15" ht="11.25">
      <c r="A45" s="7"/>
      <c r="B45" s="5" t="s">
        <v>285</v>
      </c>
      <c r="C45" s="7">
        <v>88</v>
      </c>
      <c r="D45" s="7" t="s">
        <v>2</v>
      </c>
      <c r="E45" s="5" t="s">
        <v>283</v>
      </c>
      <c r="F45" s="5" t="s">
        <v>289</v>
      </c>
      <c r="G45" s="9" t="s">
        <v>375</v>
      </c>
      <c r="H45" s="9"/>
      <c r="I45" s="9" t="s">
        <v>375</v>
      </c>
      <c r="O45" s="23" t="s">
        <v>383</v>
      </c>
    </row>
    <row r="46" spans="1:15" ht="11.25">
      <c r="A46" s="7"/>
      <c r="B46" s="5" t="s">
        <v>105</v>
      </c>
      <c r="C46" s="7">
        <v>87</v>
      </c>
      <c r="D46" s="7" t="s">
        <v>4</v>
      </c>
      <c r="E46" s="5" t="s">
        <v>78</v>
      </c>
      <c r="F46" s="5" t="s">
        <v>79</v>
      </c>
      <c r="G46" s="9" t="s">
        <v>375</v>
      </c>
      <c r="H46" s="9"/>
      <c r="I46" s="9" t="s">
        <v>375</v>
      </c>
      <c r="O46" s="23" t="s">
        <v>383</v>
      </c>
    </row>
    <row r="47" spans="1:15" ht="11.25">
      <c r="A47" s="7"/>
      <c r="B47" s="5" t="s">
        <v>237</v>
      </c>
      <c r="C47" s="7">
        <v>87</v>
      </c>
      <c r="D47" s="7" t="s">
        <v>4</v>
      </c>
      <c r="E47" s="5" t="s">
        <v>238</v>
      </c>
      <c r="F47" s="5" t="s">
        <v>239</v>
      </c>
      <c r="G47" s="9" t="s">
        <v>375</v>
      </c>
      <c r="H47" s="9"/>
      <c r="I47" s="9" t="s">
        <v>375</v>
      </c>
      <c r="O47" s="23" t="s">
        <v>383</v>
      </c>
    </row>
    <row r="48" spans="1:15" ht="11.25">
      <c r="A48" s="7"/>
      <c r="B48" s="5" t="s">
        <v>173</v>
      </c>
      <c r="C48" s="7">
        <v>87</v>
      </c>
      <c r="D48" s="7">
        <v>2</v>
      </c>
      <c r="E48" s="5" t="s">
        <v>172</v>
      </c>
      <c r="F48" s="5"/>
      <c r="G48" s="9" t="s">
        <v>375</v>
      </c>
      <c r="H48" s="9"/>
      <c r="I48" s="9" t="s">
        <v>375</v>
      </c>
      <c r="O48" s="23" t="s">
        <v>383</v>
      </c>
    </row>
    <row r="49" spans="1:15" ht="11.25">
      <c r="A49" s="7"/>
      <c r="B49" s="5" t="s">
        <v>280</v>
      </c>
      <c r="C49" s="7">
        <v>87</v>
      </c>
      <c r="D49" s="7">
        <v>1</v>
      </c>
      <c r="E49" s="5" t="s">
        <v>30</v>
      </c>
      <c r="F49" s="5" t="s">
        <v>360</v>
      </c>
      <c r="G49" s="9" t="s">
        <v>375</v>
      </c>
      <c r="H49" s="9"/>
      <c r="I49" s="9" t="s">
        <v>375</v>
      </c>
      <c r="O49" s="23" t="s">
        <v>383</v>
      </c>
    </row>
    <row r="50" spans="1:15" ht="11.25">
      <c r="A50" s="7"/>
      <c r="B50" s="5" t="s">
        <v>278</v>
      </c>
      <c r="C50" s="7">
        <v>88</v>
      </c>
      <c r="D50" s="7">
        <v>1</v>
      </c>
      <c r="E50" s="5" t="s">
        <v>13</v>
      </c>
      <c r="F50" s="5" t="s">
        <v>277</v>
      </c>
      <c r="G50" s="9" t="s">
        <v>375</v>
      </c>
      <c r="H50" s="9"/>
      <c r="I50" s="9" t="s">
        <v>375</v>
      </c>
      <c r="O50" s="23" t="s">
        <v>383</v>
      </c>
    </row>
    <row r="51" spans="1:15" ht="11.25">
      <c r="A51" s="7"/>
      <c r="B51" s="5" t="s">
        <v>282</v>
      </c>
      <c r="C51" s="7">
        <v>88</v>
      </c>
      <c r="D51" s="7" t="s">
        <v>2</v>
      </c>
      <c r="E51" s="5" t="s">
        <v>283</v>
      </c>
      <c r="F51" s="5" t="s">
        <v>289</v>
      </c>
      <c r="G51" s="9" t="s">
        <v>375</v>
      </c>
      <c r="H51" s="9"/>
      <c r="I51" s="9" t="s">
        <v>375</v>
      </c>
      <c r="O51" s="23" t="s">
        <v>383</v>
      </c>
    </row>
    <row r="52" spans="1:15" ht="11.25">
      <c r="A52" s="7"/>
      <c r="B52" s="5" t="s">
        <v>206</v>
      </c>
      <c r="C52" s="7">
        <v>88</v>
      </c>
      <c r="D52" s="7">
        <v>2</v>
      </c>
      <c r="E52" s="5" t="s">
        <v>13</v>
      </c>
      <c r="F52" s="5" t="s">
        <v>370</v>
      </c>
      <c r="G52" s="9" t="s">
        <v>375</v>
      </c>
      <c r="H52" s="9"/>
      <c r="I52" s="9" t="s">
        <v>375</v>
      </c>
      <c r="O52" s="23" t="s">
        <v>383</v>
      </c>
    </row>
    <row r="53" spans="1:15" ht="11.25">
      <c r="A53" s="7"/>
      <c r="B53" s="5" t="s">
        <v>117</v>
      </c>
      <c r="C53" s="7">
        <v>88</v>
      </c>
      <c r="D53" s="7" t="s">
        <v>16</v>
      </c>
      <c r="E53" s="5" t="s">
        <v>78</v>
      </c>
      <c r="F53" s="5" t="s">
        <v>79</v>
      </c>
      <c r="G53" s="9" t="s">
        <v>375</v>
      </c>
      <c r="H53" s="9"/>
      <c r="I53" s="9" t="s">
        <v>375</v>
      </c>
      <c r="O53" s="23" t="s">
        <v>383</v>
      </c>
    </row>
    <row r="54" spans="1:15" ht="11.25">
      <c r="A54" s="7"/>
      <c r="B54" s="5" t="s">
        <v>147</v>
      </c>
      <c r="C54" s="7">
        <v>87</v>
      </c>
      <c r="D54" s="7">
        <v>2</v>
      </c>
      <c r="E54" s="5" t="s">
        <v>124</v>
      </c>
      <c r="F54" s="5" t="s">
        <v>144</v>
      </c>
      <c r="G54" s="9" t="s">
        <v>375</v>
      </c>
      <c r="H54" s="9"/>
      <c r="I54" s="9" t="s">
        <v>375</v>
      </c>
      <c r="O54" s="23" t="s">
        <v>383</v>
      </c>
    </row>
    <row r="55" spans="1:15" ht="11.25">
      <c r="A55" s="7"/>
      <c r="B55" s="5" t="s">
        <v>32</v>
      </c>
      <c r="C55" s="7">
        <v>88</v>
      </c>
      <c r="D55" s="7">
        <v>2</v>
      </c>
      <c r="E55" s="5" t="s">
        <v>30</v>
      </c>
      <c r="F55" s="5" t="s">
        <v>360</v>
      </c>
      <c r="G55" s="9" t="s">
        <v>375</v>
      </c>
      <c r="H55" s="9"/>
      <c r="I55" s="9" t="s">
        <v>375</v>
      </c>
      <c r="O55" s="23" t="s">
        <v>383</v>
      </c>
    </row>
    <row r="56" spans="1:15" ht="11.25">
      <c r="A56" s="7"/>
      <c r="B56" s="5" t="s">
        <v>228</v>
      </c>
      <c r="C56" s="7">
        <v>87</v>
      </c>
      <c r="D56" s="7" t="s">
        <v>20</v>
      </c>
      <c r="E56" s="5" t="s">
        <v>13</v>
      </c>
      <c r="F56" s="5" t="s">
        <v>215</v>
      </c>
      <c r="G56" s="9" t="s">
        <v>375</v>
      </c>
      <c r="H56" s="9"/>
      <c r="I56" s="9" t="s">
        <v>375</v>
      </c>
      <c r="O56" s="23" t="s">
        <v>383</v>
      </c>
    </row>
    <row r="57" spans="1:15" ht="11.25">
      <c r="A57" s="7"/>
      <c r="B57" s="5" t="s">
        <v>71</v>
      </c>
      <c r="C57" s="7">
        <v>88</v>
      </c>
      <c r="D57" s="7" t="s">
        <v>11</v>
      </c>
      <c r="E57" s="5" t="s">
        <v>78</v>
      </c>
      <c r="F57" s="5" t="s">
        <v>79</v>
      </c>
      <c r="G57" s="9" t="s">
        <v>375</v>
      </c>
      <c r="H57" s="9"/>
      <c r="I57" s="9" t="s">
        <v>375</v>
      </c>
      <c r="O57" s="23" t="s">
        <v>383</v>
      </c>
    </row>
    <row r="58" spans="1:15" ht="11.25">
      <c r="A58" s="7"/>
      <c r="B58" s="5" t="s">
        <v>135</v>
      </c>
      <c r="C58" s="7">
        <v>88</v>
      </c>
      <c r="D58" s="7">
        <v>3</v>
      </c>
      <c r="E58" s="5" t="s">
        <v>128</v>
      </c>
      <c r="F58" s="5" t="s">
        <v>129</v>
      </c>
      <c r="G58" s="9" t="s">
        <v>375</v>
      </c>
      <c r="H58" s="9"/>
      <c r="I58" s="9" t="s">
        <v>375</v>
      </c>
      <c r="O58" s="23" t="s">
        <v>383</v>
      </c>
    </row>
    <row r="59" spans="1:15" ht="11.25">
      <c r="A59" s="7"/>
      <c r="B59" s="5" t="s">
        <v>76</v>
      </c>
      <c r="C59" s="7">
        <v>88</v>
      </c>
      <c r="D59" s="7">
        <v>2</v>
      </c>
      <c r="E59" s="5" t="s">
        <v>78</v>
      </c>
      <c r="F59" s="5" t="s">
        <v>79</v>
      </c>
      <c r="G59" s="9" t="s">
        <v>375</v>
      </c>
      <c r="H59" s="9"/>
      <c r="I59" s="9" t="s">
        <v>375</v>
      </c>
      <c r="O59" s="23" t="s">
        <v>383</v>
      </c>
    </row>
    <row r="60" spans="1:15" ht="11.25">
      <c r="A60" s="7"/>
      <c r="B60" s="5" t="s">
        <v>171</v>
      </c>
      <c r="C60" s="7">
        <v>87</v>
      </c>
      <c r="D60" s="7">
        <v>1</v>
      </c>
      <c r="E60" s="5" t="s">
        <v>172</v>
      </c>
      <c r="F60" s="5"/>
      <c r="G60" s="9" t="s">
        <v>375</v>
      </c>
      <c r="H60" s="9"/>
      <c r="I60" s="9" t="s">
        <v>375</v>
      </c>
      <c r="O60" s="23" t="s">
        <v>383</v>
      </c>
    </row>
    <row r="61" spans="1:15" ht="11.25">
      <c r="A61" s="7"/>
      <c r="B61" s="5" t="s">
        <v>284</v>
      </c>
      <c r="C61" s="7">
        <v>88</v>
      </c>
      <c r="D61" s="7" t="s">
        <v>2</v>
      </c>
      <c r="E61" s="5" t="s">
        <v>283</v>
      </c>
      <c r="F61" s="5" t="s">
        <v>289</v>
      </c>
      <c r="G61" s="9" t="s">
        <v>375</v>
      </c>
      <c r="H61" s="9"/>
      <c r="I61" s="9" t="s">
        <v>375</v>
      </c>
      <c r="O61" s="23" t="s">
        <v>383</v>
      </c>
    </row>
    <row r="62" spans="1:15" ht="11.25">
      <c r="A62" s="7"/>
      <c r="B62" s="5" t="s">
        <v>182</v>
      </c>
      <c r="C62" s="7">
        <v>88</v>
      </c>
      <c r="D62" s="7" t="s">
        <v>4</v>
      </c>
      <c r="E62" s="5" t="s">
        <v>35</v>
      </c>
      <c r="F62" s="5" t="s">
        <v>179</v>
      </c>
      <c r="G62" s="9" t="s">
        <v>375</v>
      </c>
      <c r="H62" s="9"/>
      <c r="I62" s="9" t="s">
        <v>375</v>
      </c>
      <c r="O62" s="23" t="s">
        <v>383</v>
      </c>
    </row>
    <row r="63" spans="8:9" ht="11.25">
      <c r="H63" s="24"/>
      <c r="I63" s="24"/>
    </row>
    <row r="64" spans="8:9" ht="11.25">
      <c r="H64" s="24"/>
      <c r="I64" s="24"/>
    </row>
    <row r="65" spans="8:9" ht="11.25">
      <c r="H65" s="24"/>
      <c r="I65" s="24"/>
    </row>
    <row r="66" spans="8:9" ht="11.25">
      <c r="H66" s="24"/>
      <c r="I66" s="24"/>
    </row>
    <row r="67" spans="8:9" ht="11.25">
      <c r="H67" s="24"/>
      <c r="I67" s="24"/>
    </row>
    <row r="68" spans="8:9" ht="11.25">
      <c r="H68" s="24"/>
      <c r="I68" s="24"/>
    </row>
    <row r="69" spans="8:9" ht="11.25">
      <c r="H69" s="24"/>
      <c r="I69" s="24"/>
    </row>
    <row r="70" spans="8:9" ht="11.25">
      <c r="H70" s="24"/>
      <c r="I70" s="24"/>
    </row>
    <row r="71" spans="8:9" ht="11.25">
      <c r="H71" s="24"/>
      <c r="I71" s="24"/>
    </row>
    <row r="72" spans="8:9" ht="11.25">
      <c r="H72" s="24"/>
      <c r="I72" s="24"/>
    </row>
    <row r="73" spans="8:9" ht="11.25">
      <c r="H73" s="24"/>
      <c r="I73" s="24"/>
    </row>
    <row r="74" spans="8:9" ht="11.25">
      <c r="H74" s="24"/>
      <c r="I74" s="24"/>
    </row>
    <row r="75" spans="8:9" ht="11.25">
      <c r="H75" s="24"/>
      <c r="I75" s="24"/>
    </row>
    <row r="76" spans="8:9" ht="11.25">
      <c r="H76" s="24"/>
      <c r="I76" s="24"/>
    </row>
    <row r="77" spans="8:9" ht="11.25">
      <c r="H77" s="24"/>
      <c r="I77" s="24"/>
    </row>
    <row r="78" spans="8:9" ht="11.25">
      <c r="H78" s="24"/>
      <c r="I78" s="24"/>
    </row>
    <row r="79" spans="8:9" ht="11.25">
      <c r="H79" s="24"/>
      <c r="I79" s="24"/>
    </row>
    <row r="80" spans="8:9" ht="11.25">
      <c r="H80" s="24"/>
      <c r="I80" s="24"/>
    </row>
    <row r="81" spans="8:9" ht="11.25">
      <c r="H81" s="24"/>
      <c r="I81" s="24"/>
    </row>
    <row r="82" spans="8:9" ht="11.25">
      <c r="H82" s="24"/>
      <c r="I82" s="24"/>
    </row>
    <row r="83" spans="8:9" ht="11.25">
      <c r="H83" s="24"/>
      <c r="I83" s="24"/>
    </row>
    <row r="84" spans="8:9" ht="11.25">
      <c r="H84" s="24"/>
      <c r="I84" s="24"/>
    </row>
    <row r="85" spans="8:9" ht="11.25">
      <c r="H85" s="24"/>
      <c r="I85" s="24"/>
    </row>
    <row r="86" spans="8:9" ht="11.25">
      <c r="H86" s="24"/>
      <c r="I86" s="24"/>
    </row>
    <row r="87" spans="8:9" ht="11.25">
      <c r="H87" s="24"/>
      <c r="I87" s="24"/>
    </row>
    <row r="88" spans="8:9" ht="11.25">
      <c r="H88" s="24"/>
      <c r="I88" s="24"/>
    </row>
    <row r="89" spans="8:9" ht="11.25">
      <c r="H89" s="24"/>
      <c r="I89" s="24"/>
    </row>
    <row r="90" spans="8:9" ht="11.25">
      <c r="H90" s="24"/>
      <c r="I90" s="24"/>
    </row>
    <row r="91" spans="8:9" ht="11.25">
      <c r="H91" s="24"/>
      <c r="I91" s="24"/>
    </row>
    <row r="92" spans="8:9" ht="11.25">
      <c r="H92" s="24"/>
      <c r="I92" s="24"/>
    </row>
    <row r="93" spans="8:9" ht="11.25">
      <c r="H93" s="24"/>
      <c r="I93" s="24"/>
    </row>
    <row r="94" spans="8:9" ht="11.25">
      <c r="H94" s="24"/>
      <c r="I94" s="24"/>
    </row>
    <row r="95" spans="8:9" ht="11.25">
      <c r="H95" s="24"/>
      <c r="I95" s="24"/>
    </row>
    <row r="96" spans="8:9" ht="11.25">
      <c r="H96" s="24"/>
      <c r="I96" s="24"/>
    </row>
    <row r="97" spans="8:9" ht="11.25">
      <c r="H97" s="24"/>
      <c r="I97" s="24"/>
    </row>
    <row r="98" spans="8:9" ht="11.25">
      <c r="H98" s="24"/>
      <c r="I98" s="24"/>
    </row>
    <row r="99" spans="8:9" ht="11.25">
      <c r="H99" s="24"/>
      <c r="I99" s="24"/>
    </row>
    <row r="100" spans="8:9" ht="11.25">
      <c r="H100" s="24"/>
      <c r="I100" s="24"/>
    </row>
    <row r="101" spans="8:9" ht="11.25">
      <c r="H101" s="24"/>
      <c r="I101" s="24"/>
    </row>
    <row r="102" spans="8:9" ht="11.25">
      <c r="H102" s="24"/>
      <c r="I102" s="24"/>
    </row>
    <row r="103" spans="8:9" ht="11.25">
      <c r="H103" s="24"/>
      <c r="I103" s="24"/>
    </row>
    <row r="104" spans="8:9" ht="11.25">
      <c r="H104" s="24"/>
      <c r="I104" s="24"/>
    </row>
    <row r="105" spans="8:9" ht="11.25">
      <c r="H105" s="24"/>
      <c r="I105" s="24"/>
    </row>
    <row r="106" spans="8:9" ht="11.25">
      <c r="H106" s="24"/>
      <c r="I106" s="24"/>
    </row>
    <row r="107" spans="8:9" ht="11.25">
      <c r="H107" s="24"/>
      <c r="I107" s="24"/>
    </row>
    <row r="108" spans="8:9" ht="11.25">
      <c r="H108" s="24"/>
      <c r="I108" s="24"/>
    </row>
    <row r="109" spans="8:9" ht="11.25">
      <c r="H109" s="24"/>
      <c r="I109" s="24"/>
    </row>
    <row r="110" spans="8:9" ht="11.25">
      <c r="H110" s="24"/>
      <c r="I110" s="24"/>
    </row>
    <row r="111" spans="8:9" ht="11.25">
      <c r="H111" s="24"/>
      <c r="I111" s="24"/>
    </row>
    <row r="112" spans="8:9" ht="11.25">
      <c r="H112" s="24"/>
      <c r="I112" s="24"/>
    </row>
    <row r="113" spans="8:9" ht="11.25">
      <c r="H113" s="24"/>
      <c r="I113" s="24"/>
    </row>
    <row r="114" spans="8:9" ht="11.25">
      <c r="H114" s="24"/>
      <c r="I114" s="24"/>
    </row>
    <row r="115" spans="8:9" ht="11.25">
      <c r="H115" s="24"/>
      <c r="I115" s="24"/>
    </row>
    <row r="116" spans="8:9" ht="11.25">
      <c r="H116" s="24"/>
      <c r="I116" s="24"/>
    </row>
    <row r="117" spans="8:9" ht="11.25">
      <c r="H117" s="24"/>
      <c r="I117" s="24"/>
    </row>
    <row r="118" spans="8:9" ht="11.25">
      <c r="H118" s="24"/>
      <c r="I118" s="24"/>
    </row>
    <row r="119" spans="8:9" ht="11.25">
      <c r="H119" s="24"/>
      <c r="I119" s="24"/>
    </row>
    <row r="120" spans="8:9" ht="11.25">
      <c r="H120" s="24"/>
      <c r="I120" s="24"/>
    </row>
    <row r="121" spans="8:9" ht="11.25">
      <c r="H121" s="24"/>
      <c r="I121" s="24"/>
    </row>
    <row r="122" spans="8:9" ht="11.25">
      <c r="H122" s="24"/>
      <c r="I122" s="24"/>
    </row>
    <row r="123" spans="8:9" ht="11.25">
      <c r="H123" s="24"/>
      <c r="I123" s="24"/>
    </row>
    <row r="124" spans="8:9" ht="11.25">
      <c r="H124" s="24"/>
      <c r="I124" s="24"/>
    </row>
    <row r="125" spans="8:9" ht="11.25">
      <c r="H125" s="24"/>
      <c r="I125" s="24"/>
    </row>
    <row r="126" spans="8:9" ht="11.25">
      <c r="H126" s="24"/>
      <c r="I126" s="24"/>
    </row>
    <row r="127" spans="8:9" ht="11.25">
      <c r="H127" s="24"/>
      <c r="I127" s="24"/>
    </row>
    <row r="128" spans="8:9" ht="11.25">
      <c r="H128" s="24"/>
      <c r="I128" s="24"/>
    </row>
    <row r="129" spans="8:9" ht="11.25">
      <c r="H129" s="24"/>
      <c r="I129" s="24"/>
    </row>
    <row r="130" spans="8:9" ht="11.25">
      <c r="H130" s="24"/>
      <c r="I130" s="24"/>
    </row>
    <row r="131" spans="8:9" ht="11.25">
      <c r="H131" s="24"/>
      <c r="I131" s="24"/>
    </row>
    <row r="132" spans="8:9" ht="11.25">
      <c r="H132" s="24"/>
      <c r="I132" s="24"/>
    </row>
    <row r="133" spans="8:9" ht="11.25">
      <c r="H133" s="24"/>
      <c r="I133" s="24"/>
    </row>
    <row r="134" spans="8:9" ht="11.25">
      <c r="H134" s="24"/>
      <c r="I134" s="24"/>
    </row>
    <row r="135" spans="8:9" ht="11.25">
      <c r="H135" s="24"/>
      <c r="I135" s="24"/>
    </row>
    <row r="136" spans="8:9" ht="11.25">
      <c r="H136" s="24"/>
      <c r="I136" s="24"/>
    </row>
    <row r="137" spans="8:9" ht="11.25">
      <c r="H137" s="24"/>
      <c r="I137" s="24"/>
    </row>
    <row r="138" spans="8:9" ht="11.25">
      <c r="H138" s="24"/>
      <c r="I138" s="24"/>
    </row>
    <row r="139" spans="8:9" ht="11.25">
      <c r="H139" s="24"/>
      <c r="I139" s="24"/>
    </row>
    <row r="140" spans="8:9" ht="11.25">
      <c r="H140" s="24"/>
      <c r="I140" s="24"/>
    </row>
    <row r="141" spans="8:9" ht="11.25">
      <c r="H141" s="24"/>
      <c r="I141" s="24"/>
    </row>
    <row r="142" spans="8:9" ht="11.25">
      <c r="H142" s="24"/>
      <c r="I142" s="24"/>
    </row>
    <row r="143" spans="8:9" ht="11.25">
      <c r="H143" s="24"/>
      <c r="I143" s="24"/>
    </row>
    <row r="144" spans="8:9" ht="11.25">
      <c r="H144" s="24"/>
      <c r="I144" s="24"/>
    </row>
    <row r="145" spans="8:9" ht="11.25">
      <c r="H145" s="24"/>
      <c r="I145" s="24"/>
    </row>
    <row r="146" spans="8:9" ht="11.25">
      <c r="H146" s="24"/>
      <c r="I146" s="24"/>
    </row>
  </sheetData>
  <mergeCells count="2">
    <mergeCell ref="A1:O1"/>
    <mergeCell ref="A2:O2"/>
  </mergeCells>
  <printOptions horizontalCentered="1" verticalCentered="1"/>
  <pageMargins left="0.35433070866141736" right="0.35433070866141736" top="0.46" bottom="0.4724409448818898" header="0.57" footer="0.5905511811023623"/>
  <pageSetup fitToHeight="1" fitToWidth="1" horizontalDpi="360" verticalDpi="360" orientation="portrait" paperSize="9" r:id="rId1"/>
  <headerFooter alignWithMargins="0">
    <oddHeader>&amp;L&amp;8
4-8 января 2004г.&amp;C&amp;8"НЕВСКИЕ ВЕРТИКАЛЯ-2004"&amp;R
&amp;8г.Санкт-Петербург</oddHeader>
    <oddFooter xml:space="preserve">&amp;R&amp;8Страница 10 из 21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D6" sqref="D6"/>
    </sheetView>
  </sheetViews>
  <sheetFormatPr defaultColWidth="9.00390625" defaultRowHeight="12.75"/>
  <cols>
    <col min="1" max="1" width="5.875" style="6" customWidth="1"/>
    <col min="2" max="2" width="17.875" style="2" customWidth="1"/>
    <col min="3" max="3" width="4.125" style="6" bestFit="1" customWidth="1"/>
    <col min="4" max="4" width="5.75390625" style="6" bestFit="1" customWidth="1"/>
    <col min="5" max="5" width="12.25390625" style="2" customWidth="1"/>
    <col min="6" max="6" width="18.375" style="3" bestFit="1" customWidth="1"/>
    <col min="7" max="8" width="8.125" style="6" hidden="1" customWidth="1"/>
    <col min="9" max="9" width="6.75390625" style="6" customWidth="1"/>
    <col min="10" max="11" width="6.75390625" style="6" hidden="1" customWidth="1"/>
    <col min="12" max="12" width="6.75390625" style="6" customWidth="1"/>
    <col min="13" max="14" width="6.75390625" style="6" hidden="1" customWidth="1"/>
    <col min="15" max="15" width="6.75390625" style="6" customWidth="1"/>
    <col min="16" max="17" width="6.75390625" style="6" hidden="1" customWidth="1"/>
    <col min="18" max="19" width="6.75390625" style="6" customWidth="1"/>
    <col min="20" max="16384" width="9.125" style="2" customWidth="1"/>
  </cols>
  <sheetData>
    <row r="1" spans="1:19" ht="11.25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1.25">
      <c r="A2" s="58" t="s">
        <v>385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" ht="11.25">
      <c r="A3" s="3" t="s">
        <v>369</v>
      </c>
      <c r="B3" s="3"/>
    </row>
    <row r="4" spans="1:19" s="10" customFormat="1" ht="22.5">
      <c r="A4" s="22" t="s">
        <v>377</v>
      </c>
      <c r="B4" s="22" t="s">
        <v>347</v>
      </c>
      <c r="C4" s="22" t="s">
        <v>350</v>
      </c>
      <c r="D4" s="22" t="s">
        <v>351</v>
      </c>
      <c r="E4" s="22" t="s">
        <v>348</v>
      </c>
      <c r="F4" s="22" t="s">
        <v>349</v>
      </c>
      <c r="G4" s="22" t="s">
        <v>371</v>
      </c>
      <c r="H4" s="22" t="s">
        <v>372</v>
      </c>
      <c r="I4" s="22" t="s">
        <v>380</v>
      </c>
      <c r="J4" s="22" t="s">
        <v>371</v>
      </c>
      <c r="K4" s="22" t="s">
        <v>372</v>
      </c>
      <c r="L4" s="22" t="s">
        <v>379</v>
      </c>
      <c r="M4" s="22" t="s">
        <v>371</v>
      </c>
      <c r="N4" s="22" t="s">
        <v>372</v>
      </c>
      <c r="O4" s="23" t="s">
        <v>406</v>
      </c>
      <c r="P4" s="22" t="s">
        <v>371</v>
      </c>
      <c r="Q4" s="22" t="s">
        <v>372</v>
      </c>
      <c r="R4" s="22" t="s">
        <v>378</v>
      </c>
      <c r="S4" s="23" t="s">
        <v>382</v>
      </c>
    </row>
    <row r="5" spans="1:19" ht="11.25">
      <c r="A5" s="7">
        <v>1</v>
      </c>
      <c r="B5" s="4" t="s">
        <v>100</v>
      </c>
      <c r="C5" s="7">
        <v>87</v>
      </c>
      <c r="D5" s="7" t="s">
        <v>37</v>
      </c>
      <c r="E5" s="4" t="s">
        <v>101</v>
      </c>
      <c r="F5" s="5" t="s">
        <v>138</v>
      </c>
      <c r="G5" s="9">
        <v>0.00024050925925925924</v>
      </c>
      <c r="H5" s="9">
        <v>0.00022291666666666665</v>
      </c>
      <c r="I5" s="9">
        <f aca="true" t="shared" si="0" ref="I5:I22">G5+H5</f>
        <v>0.0004634259259259259</v>
      </c>
      <c r="J5" s="9">
        <v>0.0002092592592592592</v>
      </c>
      <c r="K5" s="9">
        <v>0.00024780092592592594</v>
      </c>
      <c r="L5" s="9">
        <f aca="true" t="shared" si="1" ref="L5:L15">J5+K5</f>
        <v>0.00045706018518518513</v>
      </c>
      <c r="M5" s="9">
        <v>0.00020416666666666665</v>
      </c>
      <c r="N5" s="9">
        <v>0.00023425925925925925</v>
      </c>
      <c r="O5" s="9">
        <f>M5+N5</f>
        <v>0.0004384259259259259</v>
      </c>
      <c r="P5" s="9">
        <v>0.00019675925925925926</v>
      </c>
      <c r="Q5" s="9">
        <v>0.00020949074074074077</v>
      </c>
      <c r="R5" s="9">
        <f>P5+Q5</f>
        <v>0.00040625000000000004</v>
      </c>
      <c r="S5" s="23" t="s">
        <v>4</v>
      </c>
    </row>
    <row r="6" spans="1:19" ht="11.25">
      <c r="A6" s="7">
        <v>2</v>
      </c>
      <c r="B6" s="4" t="s">
        <v>386</v>
      </c>
      <c r="C6" s="7">
        <v>88</v>
      </c>
      <c r="D6" s="7" t="s">
        <v>4</v>
      </c>
      <c r="E6" s="4" t="s">
        <v>35</v>
      </c>
      <c r="F6" s="5" t="s">
        <v>179</v>
      </c>
      <c r="G6" s="9">
        <v>0.00027939814814814814</v>
      </c>
      <c r="H6" s="9">
        <v>0.0002989583333333333</v>
      </c>
      <c r="I6" s="9">
        <f>G6+H6</f>
        <v>0.0005783564814814815</v>
      </c>
      <c r="J6" s="9">
        <v>0.00023483796296296295</v>
      </c>
      <c r="K6" s="9">
        <v>0.0002452546296296296</v>
      </c>
      <c r="L6" s="9">
        <f>J6+K6</f>
        <v>0.00048009259259259256</v>
      </c>
      <c r="M6" s="9">
        <v>0.0002303240740740741</v>
      </c>
      <c r="N6" s="9">
        <v>0.00022060185185185185</v>
      </c>
      <c r="O6" s="9">
        <f>M6+N6</f>
        <v>0.0004509259259259259</v>
      </c>
      <c r="P6" s="9">
        <v>0.000221412037037037</v>
      </c>
      <c r="Q6" s="9">
        <v>0.00025543981481481484</v>
      </c>
      <c r="R6" s="9">
        <f>P6+Q6</f>
        <v>0.00047685185185185184</v>
      </c>
      <c r="S6" s="23" t="s">
        <v>4</v>
      </c>
    </row>
    <row r="7" spans="1:19" ht="11.25">
      <c r="A7" s="7">
        <v>3</v>
      </c>
      <c r="B7" s="4" t="s">
        <v>136</v>
      </c>
      <c r="C7" s="7">
        <v>87</v>
      </c>
      <c r="D7" s="7" t="s">
        <v>37</v>
      </c>
      <c r="E7" s="4" t="s">
        <v>137</v>
      </c>
      <c r="F7" s="5" t="s">
        <v>354</v>
      </c>
      <c r="G7" s="9">
        <v>0.00030856481481481485</v>
      </c>
      <c r="H7" s="9">
        <v>0.0002850694444444444</v>
      </c>
      <c r="I7" s="9">
        <f t="shared" si="0"/>
        <v>0.0005936342592592592</v>
      </c>
      <c r="J7" s="9">
        <v>0.0002773148148148148</v>
      </c>
      <c r="K7" s="9">
        <v>0.0002532407407407407</v>
      </c>
      <c r="L7" s="9">
        <f t="shared" si="1"/>
        <v>0.0005305555555555556</v>
      </c>
      <c r="M7" s="9">
        <v>0.00022245370370370369</v>
      </c>
      <c r="N7" s="9">
        <v>0.00028125000000000003</v>
      </c>
      <c r="O7" s="9">
        <f>M7+N7</f>
        <v>0.0005037037037037037</v>
      </c>
      <c r="P7" s="9">
        <v>0.0002363425925925926</v>
      </c>
      <c r="Q7" s="9">
        <v>0.00022488425925925923</v>
      </c>
      <c r="R7" s="9">
        <f>P7+Q7</f>
        <v>0.0004612268518518518</v>
      </c>
      <c r="S7" s="23" t="s">
        <v>4</v>
      </c>
    </row>
    <row r="8" spans="1:19" ht="12" thickBot="1">
      <c r="A8" s="15">
        <v>4</v>
      </c>
      <c r="B8" s="16" t="s">
        <v>320</v>
      </c>
      <c r="C8" s="15">
        <v>87</v>
      </c>
      <c r="D8" s="15" t="s">
        <v>4</v>
      </c>
      <c r="E8" s="16" t="s">
        <v>318</v>
      </c>
      <c r="F8" s="17" t="s">
        <v>319</v>
      </c>
      <c r="G8" s="18">
        <v>0.0002914351851851852</v>
      </c>
      <c r="H8" s="18">
        <v>0.0003188657407407407</v>
      </c>
      <c r="I8" s="18">
        <f t="shared" si="0"/>
        <v>0.0006103009259259259</v>
      </c>
      <c r="J8" s="18">
        <v>0.00026643518518518515</v>
      </c>
      <c r="K8" s="18">
        <v>0.00024513888888888887</v>
      </c>
      <c r="L8" s="18">
        <f t="shared" si="1"/>
        <v>0.000511574074074074</v>
      </c>
      <c r="M8" s="18">
        <v>0.000221412037037037</v>
      </c>
      <c r="N8" s="18">
        <v>0.0002824074074074074</v>
      </c>
      <c r="O8" s="18">
        <f>M8+N8</f>
        <v>0.0005038194444444443</v>
      </c>
      <c r="P8" s="18">
        <v>0.00022129629629629634</v>
      </c>
      <c r="Q8" s="18">
        <v>0.0002712962962962963</v>
      </c>
      <c r="R8" s="18">
        <f>P8+Q8</f>
        <v>0.0004925925925925926</v>
      </c>
      <c r="S8" s="23" t="s">
        <v>4</v>
      </c>
    </row>
    <row r="9" spans="1:19" ht="11.25">
      <c r="A9" s="11">
        <v>5</v>
      </c>
      <c r="B9" s="12" t="s">
        <v>151</v>
      </c>
      <c r="C9" s="11">
        <v>87</v>
      </c>
      <c r="D9" s="11" t="s">
        <v>37</v>
      </c>
      <c r="E9" s="12" t="s">
        <v>152</v>
      </c>
      <c r="F9" s="13" t="s">
        <v>368</v>
      </c>
      <c r="G9" s="14">
        <v>0.0003162037037037037</v>
      </c>
      <c r="H9" s="14">
        <v>0.00033287037037037036</v>
      </c>
      <c r="I9" s="14">
        <f t="shared" si="0"/>
        <v>0.000649074074074074</v>
      </c>
      <c r="J9" s="14">
        <v>0.0002737268518518519</v>
      </c>
      <c r="K9" s="14">
        <v>0.0002678240740740741</v>
      </c>
      <c r="L9" s="14">
        <f t="shared" si="1"/>
        <v>0.000541550925925926</v>
      </c>
      <c r="M9" s="24"/>
      <c r="N9" s="24"/>
      <c r="O9" s="24"/>
      <c r="S9" s="23" t="s">
        <v>4</v>
      </c>
    </row>
    <row r="10" spans="1:19" ht="11.25">
      <c r="A10" s="7">
        <v>6</v>
      </c>
      <c r="B10" s="4" t="s">
        <v>5</v>
      </c>
      <c r="C10" s="7">
        <v>88</v>
      </c>
      <c r="D10" s="7" t="s">
        <v>4</v>
      </c>
      <c r="E10" s="4" t="s">
        <v>6</v>
      </c>
      <c r="F10" s="5" t="s">
        <v>8</v>
      </c>
      <c r="G10" s="9">
        <v>0.0003915509259259259</v>
      </c>
      <c r="H10" s="9">
        <v>0.00032789351851851854</v>
      </c>
      <c r="I10" s="9">
        <f t="shared" si="0"/>
        <v>0.0007194444444444444</v>
      </c>
      <c r="J10" s="9">
        <v>0.0002626157407407408</v>
      </c>
      <c r="K10" s="9">
        <v>0.0003109953703703704</v>
      </c>
      <c r="L10" s="9">
        <f t="shared" si="1"/>
        <v>0.0005736111111111111</v>
      </c>
      <c r="S10" s="23" t="s">
        <v>4</v>
      </c>
    </row>
    <row r="11" spans="1:19" ht="11.25">
      <c r="A11" s="7">
        <v>7</v>
      </c>
      <c r="B11" s="4" t="s">
        <v>180</v>
      </c>
      <c r="C11" s="7">
        <v>88</v>
      </c>
      <c r="D11" s="7" t="s">
        <v>4</v>
      </c>
      <c r="E11" s="4" t="s">
        <v>35</v>
      </c>
      <c r="F11" s="5" t="s">
        <v>179</v>
      </c>
      <c r="G11" s="9">
        <v>0.00034259259259259263</v>
      </c>
      <c r="H11" s="9">
        <v>0.0003086805555555556</v>
      </c>
      <c r="I11" s="9">
        <f t="shared" si="0"/>
        <v>0.0006512731481481482</v>
      </c>
      <c r="J11" s="9">
        <v>0.00033865740740740747</v>
      </c>
      <c r="K11" s="9">
        <v>0.00029467592592592593</v>
      </c>
      <c r="L11" s="9">
        <f t="shared" si="1"/>
        <v>0.0006333333333333334</v>
      </c>
      <c r="S11" s="23" t="s">
        <v>4</v>
      </c>
    </row>
    <row r="12" spans="1:19" ht="11.25">
      <c r="A12" s="7">
        <v>8</v>
      </c>
      <c r="B12" s="4" t="s">
        <v>113</v>
      </c>
      <c r="C12" s="7">
        <v>87</v>
      </c>
      <c r="D12" s="7" t="s">
        <v>37</v>
      </c>
      <c r="E12" s="4" t="s">
        <v>78</v>
      </c>
      <c r="F12" s="5" t="s">
        <v>79</v>
      </c>
      <c r="G12" s="9">
        <v>0.00036828703703703703</v>
      </c>
      <c r="H12" s="9">
        <v>0.0003486111111111111</v>
      </c>
      <c r="I12" s="9">
        <f t="shared" si="0"/>
        <v>0.0007168981481481481</v>
      </c>
      <c r="J12" s="9">
        <v>0.00032673611111111114</v>
      </c>
      <c r="K12" s="9">
        <v>0.0003450231481481481</v>
      </c>
      <c r="L12" s="9">
        <f t="shared" si="1"/>
        <v>0.0006717592592592593</v>
      </c>
      <c r="S12" s="23" t="s">
        <v>4</v>
      </c>
    </row>
    <row r="13" spans="1:19" ht="11.25">
      <c r="A13" s="7">
        <v>9</v>
      </c>
      <c r="B13" s="4" t="s">
        <v>229</v>
      </c>
      <c r="C13" s="7">
        <v>88</v>
      </c>
      <c r="D13" s="7" t="s">
        <v>4</v>
      </c>
      <c r="E13" s="4" t="s">
        <v>13</v>
      </c>
      <c r="F13" s="5" t="s">
        <v>215</v>
      </c>
      <c r="G13" s="9">
        <v>0.00045219907407407405</v>
      </c>
      <c r="H13" s="9">
        <v>0.000449074074074074</v>
      </c>
      <c r="I13" s="9">
        <f t="shared" si="0"/>
        <v>0.000901273148148148</v>
      </c>
      <c r="J13" s="9">
        <v>0.0003357638888888889</v>
      </c>
      <c r="K13" s="9">
        <v>0.00038449074074074075</v>
      </c>
      <c r="L13" s="9">
        <f t="shared" si="1"/>
        <v>0.0007202546296296297</v>
      </c>
      <c r="S13" s="23" t="s">
        <v>4</v>
      </c>
    </row>
    <row r="14" spans="1:19" ht="11.25">
      <c r="A14" s="7">
        <v>10</v>
      </c>
      <c r="B14" s="4" t="s">
        <v>262</v>
      </c>
      <c r="C14" s="7">
        <v>88</v>
      </c>
      <c r="D14" s="7">
        <v>1</v>
      </c>
      <c r="E14" s="4" t="s">
        <v>252</v>
      </c>
      <c r="F14" s="5" t="s">
        <v>253</v>
      </c>
      <c r="G14" s="9">
        <v>0.0004564814814814815</v>
      </c>
      <c r="H14" s="9">
        <v>0.0005288194444444444</v>
      </c>
      <c r="I14" s="9">
        <f t="shared" si="0"/>
        <v>0.000985300925925926</v>
      </c>
      <c r="J14" s="9">
        <v>0.00036041666666666665</v>
      </c>
      <c r="K14" s="9">
        <v>0.0004114583333333333</v>
      </c>
      <c r="L14" s="9">
        <f t="shared" si="1"/>
        <v>0.000771875</v>
      </c>
      <c r="S14" s="23" t="s">
        <v>4</v>
      </c>
    </row>
    <row r="15" spans="1:19" ht="11.25">
      <c r="A15" s="7">
        <v>11</v>
      </c>
      <c r="B15" s="4" t="s">
        <v>266</v>
      </c>
      <c r="C15" s="7">
        <v>87</v>
      </c>
      <c r="D15" s="7" t="s">
        <v>4</v>
      </c>
      <c r="E15" s="4" t="s">
        <v>252</v>
      </c>
      <c r="F15" s="5" t="s">
        <v>253</v>
      </c>
      <c r="G15" s="9">
        <v>0.0004583333333333334</v>
      </c>
      <c r="H15" s="9">
        <v>0.00045196759259259257</v>
      </c>
      <c r="I15" s="9">
        <f t="shared" si="0"/>
        <v>0.000910300925925926</v>
      </c>
      <c r="J15" s="9">
        <v>0.00041481481481481485</v>
      </c>
      <c r="K15" s="9">
        <v>0.0003719907407407407</v>
      </c>
      <c r="L15" s="9">
        <f t="shared" si="1"/>
        <v>0.0007868055555555556</v>
      </c>
      <c r="S15" s="23">
        <v>1</v>
      </c>
    </row>
    <row r="16" spans="1:19" ht="11.25">
      <c r="A16" s="7">
        <v>12</v>
      </c>
      <c r="B16" s="4" t="s">
        <v>341</v>
      </c>
      <c r="C16" s="7">
        <v>88</v>
      </c>
      <c r="D16" s="7" t="s">
        <v>4</v>
      </c>
      <c r="E16" s="4" t="s">
        <v>124</v>
      </c>
      <c r="F16" s="5" t="s">
        <v>144</v>
      </c>
      <c r="G16" s="9">
        <v>0.0003321759259259259</v>
      </c>
      <c r="H16" s="9">
        <v>0.0003804398148148148</v>
      </c>
      <c r="I16" s="9">
        <f t="shared" si="0"/>
        <v>0.0007126157407407407</v>
      </c>
      <c r="J16" s="9">
        <v>0.0002893518518518519</v>
      </c>
      <c r="K16" s="9" t="s">
        <v>375</v>
      </c>
      <c r="L16" s="9" t="s">
        <v>375</v>
      </c>
      <c r="S16" s="23">
        <v>1</v>
      </c>
    </row>
    <row r="17" spans="1:19" ht="11.25">
      <c r="A17" s="7">
        <v>13</v>
      </c>
      <c r="B17" s="4" t="s">
        <v>321</v>
      </c>
      <c r="C17" s="7">
        <v>87</v>
      </c>
      <c r="D17" s="7" t="s">
        <v>4</v>
      </c>
      <c r="E17" s="4" t="s">
        <v>318</v>
      </c>
      <c r="F17" s="5" t="s">
        <v>319</v>
      </c>
      <c r="G17" s="9">
        <v>0.0003690972222222222</v>
      </c>
      <c r="H17" s="9">
        <v>0.0004157407407407408</v>
      </c>
      <c r="I17" s="9">
        <f t="shared" si="0"/>
        <v>0.000784837962962963</v>
      </c>
      <c r="J17" s="9" t="s">
        <v>375</v>
      </c>
      <c r="K17" s="9"/>
      <c r="L17" s="9" t="s">
        <v>375</v>
      </c>
      <c r="S17" s="23">
        <v>1</v>
      </c>
    </row>
    <row r="18" spans="1:19" ht="11.25">
      <c r="A18" s="7">
        <v>14</v>
      </c>
      <c r="B18" s="4" t="s">
        <v>240</v>
      </c>
      <c r="C18" s="7">
        <v>88</v>
      </c>
      <c r="D18" s="7" t="s">
        <v>4</v>
      </c>
      <c r="E18" s="4" t="s">
        <v>238</v>
      </c>
      <c r="F18" s="5" t="s">
        <v>239</v>
      </c>
      <c r="G18" s="9">
        <v>0.0003793981481481482</v>
      </c>
      <c r="H18" s="9">
        <v>0.0004228009259259259</v>
      </c>
      <c r="I18" s="9">
        <f t="shared" si="0"/>
        <v>0.0008021990740740741</v>
      </c>
      <c r="J18" s="9">
        <v>0.00030219907407407403</v>
      </c>
      <c r="K18" s="9" t="s">
        <v>375</v>
      </c>
      <c r="L18" s="9" t="s">
        <v>375</v>
      </c>
      <c r="S18" s="23">
        <v>1</v>
      </c>
    </row>
    <row r="19" spans="1:19" ht="11.25">
      <c r="A19" s="7">
        <v>15</v>
      </c>
      <c r="B19" s="4" t="s">
        <v>41</v>
      </c>
      <c r="C19" s="7">
        <v>88</v>
      </c>
      <c r="D19" s="7">
        <v>1</v>
      </c>
      <c r="E19" s="4" t="s">
        <v>35</v>
      </c>
      <c r="F19" s="5" t="s">
        <v>36</v>
      </c>
      <c r="G19" s="9">
        <v>0.0004769675925925926</v>
      </c>
      <c r="H19" s="9">
        <v>0.0004903935185185185</v>
      </c>
      <c r="I19" s="9">
        <f t="shared" si="0"/>
        <v>0.0009673611111111111</v>
      </c>
      <c r="J19" s="9" t="s">
        <v>375</v>
      </c>
      <c r="K19" s="9"/>
      <c r="L19" s="9" t="s">
        <v>375</v>
      </c>
      <c r="S19" s="23">
        <v>1</v>
      </c>
    </row>
    <row r="20" spans="1:19" ht="12" thickBot="1">
      <c r="A20" s="15">
        <v>16</v>
      </c>
      <c r="B20" s="25" t="s">
        <v>9</v>
      </c>
      <c r="C20" s="26">
        <v>87</v>
      </c>
      <c r="D20" s="26" t="s">
        <v>4</v>
      </c>
      <c r="E20" s="25" t="s">
        <v>6</v>
      </c>
      <c r="F20" s="27"/>
      <c r="G20" s="28">
        <v>0.0003940972222222223</v>
      </c>
      <c r="H20" s="28">
        <v>0.000460300925925926</v>
      </c>
      <c r="I20" s="28">
        <f>G20+H20</f>
        <v>0.0008543981481481483</v>
      </c>
      <c r="J20" s="28"/>
      <c r="K20" s="18"/>
      <c r="L20" s="18" t="s">
        <v>374</v>
      </c>
      <c r="S20" s="23">
        <v>1</v>
      </c>
    </row>
    <row r="21" spans="1:19" ht="11.25">
      <c r="A21" s="11">
        <v>17</v>
      </c>
      <c r="B21" s="12" t="s">
        <v>181</v>
      </c>
      <c r="C21" s="11">
        <v>88</v>
      </c>
      <c r="D21" s="11" t="s">
        <v>4</v>
      </c>
      <c r="E21" s="12" t="s">
        <v>35</v>
      </c>
      <c r="F21" s="13" t="s">
        <v>179</v>
      </c>
      <c r="G21" s="14">
        <v>0.0004930555555555556</v>
      </c>
      <c r="H21" s="14">
        <v>0.0006114583333333333</v>
      </c>
      <c r="I21" s="14">
        <f t="shared" si="0"/>
        <v>0.0011045138888888888</v>
      </c>
      <c r="S21" s="23">
        <v>1</v>
      </c>
    </row>
    <row r="22" spans="1:19" ht="11.25">
      <c r="A22" s="7">
        <v>18</v>
      </c>
      <c r="B22" s="4" t="s">
        <v>38</v>
      </c>
      <c r="C22" s="7">
        <v>88</v>
      </c>
      <c r="D22" s="7" t="s">
        <v>4</v>
      </c>
      <c r="E22" s="4" t="s">
        <v>35</v>
      </c>
      <c r="F22" s="5" t="s">
        <v>36</v>
      </c>
      <c r="G22" s="9">
        <v>0.0006494212962962963</v>
      </c>
      <c r="H22" s="9">
        <v>0.0005219907407407407</v>
      </c>
      <c r="I22" s="9">
        <f t="shared" si="0"/>
        <v>0.001171412037037037</v>
      </c>
      <c r="S22" s="23">
        <v>1</v>
      </c>
    </row>
    <row r="23" spans="1:19" ht="11.25">
      <c r="A23" s="7"/>
      <c r="B23" s="4" t="s">
        <v>344</v>
      </c>
      <c r="C23" s="7">
        <v>87</v>
      </c>
      <c r="D23" s="7" t="s">
        <v>4</v>
      </c>
      <c r="E23" s="4" t="s">
        <v>232</v>
      </c>
      <c r="F23" s="5" t="s">
        <v>362</v>
      </c>
      <c r="G23" s="9">
        <v>0.00027592592592592594</v>
      </c>
      <c r="H23" s="9" t="s">
        <v>375</v>
      </c>
      <c r="I23" s="9" t="s">
        <v>375</v>
      </c>
      <c r="S23" s="23" t="s">
        <v>383</v>
      </c>
    </row>
    <row r="24" spans="1:19" ht="11.25">
      <c r="A24" s="7"/>
      <c r="B24" s="4" t="s">
        <v>40</v>
      </c>
      <c r="C24" s="7">
        <v>88</v>
      </c>
      <c r="D24" s="7" t="s">
        <v>4</v>
      </c>
      <c r="E24" s="4" t="s">
        <v>35</v>
      </c>
      <c r="F24" s="5" t="s">
        <v>36</v>
      </c>
      <c r="G24" s="9">
        <v>0.0004542824074074074</v>
      </c>
      <c r="H24" s="9" t="s">
        <v>375</v>
      </c>
      <c r="I24" s="9" t="s">
        <v>375</v>
      </c>
      <c r="S24" s="23" t="s">
        <v>383</v>
      </c>
    </row>
    <row r="25" spans="1:19" ht="11.25">
      <c r="A25" s="7"/>
      <c r="B25" s="4" t="s">
        <v>345</v>
      </c>
      <c r="C25" s="7">
        <v>87</v>
      </c>
      <c r="D25" s="7">
        <v>2</v>
      </c>
      <c r="E25" s="4" t="s">
        <v>232</v>
      </c>
      <c r="F25" s="5" t="s">
        <v>362</v>
      </c>
      <c r="G25" s="9" t="s">
        <v>375</v>
      </c>
      <c r="H25" s="9"/>
      <c r="I25" s="9" t="s">
        <v>375</v>
      </c>
      <c r="S25" s="23" t="s">
        <v>383</v>
      </c>
    </row>
    <row r="26" spans="1:19" ht="11.25">
      <c r="A26" s="7"/>
      <c r="B26" s="4" t="s">
        <v>230</v>
      </c>
      <c r="C26" s="7">
        <v>88</v>
      </c>
      <c r="D26" s="7" t="s">
        <v>4</v>
      </c>
      <c r="E26" s="4" t="s">
        <v>13</v>
      </c>
      <c r="F26" s="5" t="s">
        <v>215</v>
      </c>
      <c r="G26" s="9" t="s">
        <v>375</v>
      </c>
      <c r="H26" s="9"/>
      <c r="I26" s="9" t="s">
        <v>375</v>
      </c>
      <c r="S26" s="23" t="s">
        <v>383</v>
      </c>
    </row>
    <row r="27" spans="1:19" ht="11.25">
      <c r="A27" s="7"/>
      <c r="B27" s="4" t="s">
        <v>68</v>
      </c>
      <c r="C27" s="7">
        <v>87</v>
      </c>
      <c r="D27" s="7">
        <v>3</v>
      </c>
      <c r="E27" s="4" t="s">
        <v>78</v>
      </c>
      <c r="F27" s="5" t="s">
        <v>79</v>
      </c>
      <c r="G27" s="9" t="s">
        <v>375</v>
      </c>
      <c r="H27" s="9"/>
      <c r="I27" s="9" t="s">
        <v>375</v>
      </c>
      <c r="S27" s="23" t="s">
        <v>383</v>
      </c>
    </row>
    <row r="28" spans="1:19" ht="11.25">
      <c r="A28" s="7"/>
      <c r="B28" s="4" t="s">
        <v>213</v>
      </c>
      <c r="C28" s="7">
        <v>88</v>
      </c>
      <c r="D28" s="7" t="s">
        <v>2</v>
      </c>
      <c r="E28" s="4" t="s">
        <v>13</v>
      </c>
      <c r="F28" s="5" t="s">
        <v>210</v>
      </c>
      <c r="G28" s="9" t="s">
        <v>375</v>
      </c>
      <c r="H28" s="9"/>
      <c r="I28" s="9" t="s">
        <v>375</v>
      </c>
      <c r="S28" s="23" t="s">
        <v>383</v>
      </c>
    </row>
    <row r="29" spans="1:19" ht="11.25">
      <c r="A29" s="7"/>
      <c r="B29" s="4" t="s">
        <v>114</v>
      </c>
      <c r="C29" s="7">
        <v>88</v>
      </c>
      <c r="D29" s="7">
        <v>1</v>
      </c>
      <c r="E29" s="4" t="s">
        <v>78</v>
      </c>
      <c r="F29" s="5" t="s">
        <v>79</v>
      </c>
      <c r="G29" s="9" t="s">
        <v>375</v>
      </c>
      <c r="H29" s="9"/>
      <c r="I29" s="9" t="s">
        <v>375</v>
      </c>
      <c r="S29" s="23" t="s">
        <v>383</v>
      </c>
    </row>
    <row r="30" spans="1:19" ht="11.25">
      <c r="A30" s="7"/>
      <c r="B30" s="4" t="s">
        <v>298</v>
      </c>
      <c r="C30" s="7">
        <v>87</v>
      </c>
      <c r="D30" s="7">
        <v>3</v>
      </c>
      <c r="E30" s="4" t="s">
        <v>291</v>
      </c>
      <c r="F30" s="5" t="s">
        <v>292</v>
      </c>
      <c r="G30" s="9" t="s">
        <v>375</v>
      </c>
      <c r="H30" s="9"/>
      <c r="I30" s="9" t="s">
        <v>375</v>
      </c>
      <c r="S30" s="23" t="s">
        <v>383</v>
      </c>
    </row>
    <row r="31" spans="1:19" ht="11.25">
      <c r="A31" s="7"/>
      <c r="B31" s="4" t="s">
        <v>281</v>
      </c>
      <c r="C31" s="7">
        <v>88</v>
      </c>
      <c r="D31" s="7">
        <v>3</v>
      </c>
      <c r="E31" s="4" t="s">
        <v>13</v>
      </c>
      <c r="F31" s="5" t="s">
        <v>14</v>
      </c>
      <c r="G31" s="9" t="s">
        <v>375</v>
      </c>
      <c r="H31" s="9"/>
      <c r="I31" s="9" t="s">
        <v>375</v>
      </c>
      <c r="S31" s="23" t="s">
        <v>383</v>
      </c>
    </row>
    <row r="32" spans="1:19" ht="11.25">
      <c r="A32" s="7"/>
      <c r="B32" s="4" t="s">
        <v>168</v>
      </c>
      <c r="C32" s="7">
        <v>87</v>
      </c>
      <c r="D32" s="7" t="s">
        <v>2</v>
      </c>
      <c r="E32" s="4" t="s">
        <v>166</v>
      </c>
      <c r="F32" s="5"/>
      <c r="G32" s="9" t="s">
        <v>375</v>
      </c>
      <c r="H32" s="9"/>
      <c r="I32" s="9" t="s">
        <v>375</v>
      </c>
      <c r="S32" s="23" t="s">
        <v>383</v>
      </c>
    </row>
    <row r="33" spans="1:19" ht="11.25">
      <c r="A33" s="7"/>
      <c r="B33" s="4" t="s">
        <v>174</v>
      </c>
      <c r="C33" s="7">
        <v>87</v>
      </c>
      <c r="D33" s="7">
        <v>3</v>
      </c>
      <c r="E33" s="4" t="s">
        <v>172</v>
      </c>
      <c r="F33" s="5"/>
      <c r="G33" s="9" t="s">
        <v>375</v>
      </c>
      <c r="H33" s="9"/>
      <c r="I33" s="9" t="s">
        <v>375</v>
      </c>
      <c r="S33" s="23" t="s">
        <v>383</v>
      </c>
    </row>
    <row r="34" spans="1:19" ht="11.25">
      <c r="A34" s="7"/>
      <c r="B34" s="4" t="s">
        <v>175</v>
      </c>
      <c r="C34" s="7">
        <v>88</v>
      </c>
      <c r="D34" s="7">
        <v>2</v>
      </c>
      <c r="E34" s="4" t="s">
        <v>172</v>
      </c>
      <c r="F34" s="5"/>
      <c r="G34" s="9" t="s">
        <v>375</v>
      </c>
      <c r="H34" s="9"/>
      <c r="I34" s="9" t="s">
        <v>375</v>
      </c>
      <c r="S34" s="23" t="s">
        <v>383</v>
      </c>
    </row>
    <row r="35" spans="1:19" ht="11.25">
      <c r="A35" s="7"/>
      <c r="B35" s="4" t="s">
        <v>42</v>
      </c>
      <c r="C35" s="7">
        <v>88</v>
      </c>
      <c r="D35" s="7">
        <v>1</v>
      </c>
      <c r="E35" s="4" t="s">
        <v>35</v>
      </c>
      <c r="F35" s="5" t="s">
        <v>36</v>
      </c>
      <c r="G35" s="9" t="s">
        <v>375</v>
      </c>
      <c r="H35" s="9"/>
      <c r="I35" s="9" t="s">
        <v>375</v>
      </c>
      <c r="S35" s="23" t="s">
        <v>383</v>
      </c>
    </row>
    <row r="36" spans="1:19" ht="11.25">
      <c r="A36" s="7"/>
      <c r="B36" s="4" t="s">
        <v>3</v>
      </c>
      <c r="C36" s="7">
        <v>88</v>
      </c>
      <c r="D36" s="7" t="s">
        <v>2</v>
      </c>
      <c r="E36" s="4" t="s">
        <v>387</v>
      </c>
      <c r="F36" s="5"/>
      <c r="G36" s="9" t="s">
        <v>375</v>
      </c>
      <c r="H36" s="9"/>
      <c r="I36" s="9" t="s">
        <v>375</v>
      </c>
      <c r="S36" s="23" t="s">
        <v>383</v>
      </c>
    </row>
    <row r="37" spans="1:19" ht="11.25">
      <c r="A37" s="7"/>
      <c r="B37" s="4" t="s">
        <v>73</v>
      </c>
      <c r="C37" s="7">
        <v>88</v>
      </c>
      <c r="D37" s="7" t="s">
        <v>11</v>
      </c>
      <c r="E37" s="4" t="s">
        <v>78</v>
      </c>
      <c r="F37" s="5" t="s">
        <v>79</v>
      </c>
      <c r="G37" s="9" t="s">
        <v>375</v>
      </c>
      <c r="H37" s="9"/>
      <c r="I37" s="9" t="s">
        <v>375</v>
      </c>
      <c r="S37" s="23" t="s">
        <v>383</v>
      </c>
    </row>
    <row r="38" spans="1:19" ht="11.25">
      <c r="A38" s="7"/>
      <c r="B38" s="4" t="s">
        <v>34</v>
      </c>
      <c r="C38" s="7">
        <v>87</v>
      </c>
      <c r="D38" s="7" t="s">
        <v>37</v>
      </c>
      <c r="E38" s="4" t="s">
        <v>35</v>
      </c>
      <c r="F38" s="5" t="s">
        <v>36</v>
      </c>
      <c r="G38" s="9" t="s">
        <v>375</v>
      </c>
      <c r="H38" s="9"/>
      <c r="I38" s="9" t="s">
        <v>375</v>
      </c>
      <c r="S38" s="23" t="s">
        <v>383</v>
      </c>
    </row>
  </sheetData>
  <mergeCells count="2">
    <mergeCell ref="A1:S1"/>
    <mergeCell ref="A2:S2"/>
  </mergeCells>
  <printOptions/>
  <pageMargins left="0.3937007874015748" right="0.3937007874015748" top="1.18" bottom="0.984251968503937" header="0.5118110236220472" footer="0.5118110236220472"/>
  <pageSetup fitToHeight="1" fitToWidth="1" horizontalDpi="360" verticalDpi="360" orientation="portrait" paperSize="9" scale="98" r:id="rId1"/>
  <headerFooter alignWithMargins="0">
    <oddHeader>&amp;L
&amp;8 4-8 января 2004г.&amp;C&amp;8"НЕВСКИЕ ВЕРТИКАЛИ-2004"&amp;R
&amp;8г.Санкт-Петербург</oddHeader>
    <oddFooter>&amp;R&amp;8Страница 13 из 21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8"/>
  <sheetViews>
    <sheetView zoomScaleSheetLayoutView="75" workbookViewId="0" topLeftCell="A1">
      <selection activeCell="O12" sqref="O12"/>
    </sheetView>
  </sheetViews>
  <sheetFormatPr defaultColWidth="9.00390625" defaultRowHeight="12.75"/>
  <cols>
    <col min="1" max="1" width="4.875" style="2" customWidth="1"/>
    <col min="2" max="2" width="17.25390625" style="2" customWidth="1"/>
    <col min="3" max="3" width="4.125" style="6" bestFit="1" customWidth="1"/>
    <col min="4" max="4" width="5.75390625" style="6" bestFit="1" customWidth="1"/>
    <col min="5" max="5" width="10.625" style="2" customWidth="1"/>
    <col min="6" max="6" width="17.25390625" style="3" customWidth="1"/>
    <col min="7" max="8" width="8.75390625" style="2" hidden="1" customWidth="1"/>
    <col min="9" max="9" width="6.75390625" style="2" customWidth="1"/>
    <col min="10" max="11" width="6.75390625" style="2" hidden="1" customWidth="1"/>
    <col min="12" max="12" width="6.75390625" style="2" customWidth="1"/>
    <col min="13" max="14" width="6.75390625" style="2" hidden="1" customWidth="1"/>
    <col min="15" max="15" width="6.75390625" style="2" customWidth="1"/>
    <col min="16" max="17" width="6.75390625" style="2" hidden="1" customWidth="1"/>
    <col min="18" max="18" width="6.75390625" style="2" customWidth="1"/>
    <col min="19" max="19" width="6.75390625" style="6" customWidth="1"/>
    <col min="20" max="16384" width="9.125" style="2" customWidth="1"/>
  </cols>
  <sheetData>
    <row r="1" spans="1:19" ht="12.75" customHeight="1">
      <c r="A1" s="58" t="s">
        <v>384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7" ht="11.25" hidden="1">
      <c r="B2" s="6"/>
      <c r="E2" s="6"/>
      <c r="F2" s="6"/>
      <c r="G2" s="6"/>
    </row>
    <row r="3" spans="1:19" ht="12.75" customHeight="1">
      <c r="A3" s="58" t="s">
        <v>381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ht="11.25">
      <c r="A4" s="2" t="s">
        <v>369</v>
      </c>
    </row>
    <row r="5" spans="1:19" s="10" customFormat="1" ht="22.5">
      <c r="A5" s="22" t="s">
        <v>377</v>
      </c>
      <c r="B5" s="22" t="s">
        <v>347</v>
      </c>
      <c r="C5" s="22" t="s">
        <v>350</v>
      </c>
      <c r="D5" s="22" t="s">
        <v>351</v>
      </c>
      <c r="E5" s="22" t="s">
        <v>348</v>
      </c>
      <c r="F5" s="22" t="s">
        <v>349</v>
      </c>
      <c r="G5" s="22" t="s">
        <v>373</v>
      </c>
      <c r="H5" s="22" t="s">
        <v>372</v>
      </c>
      <c r="I5" s="22" t="s">
        <v>380</v>
      </c>
      <c r="J5" s="22" t="s">
        <v>371</v>
      </c>
      <c r="K5" s="22" t="s">
        <v>372</v>
      </c>
      <c r="L5" s="22" t="s">
        <v>379</v>
      </c>
      <c r="M5" s="22" t="s">
        <v>371</v>
      </c>
      <c r="N5" s="22" t="s">
        <v>372</v>
      </c>
      <c r="O5" s="23" t="s">
        <v>406</v>
      </c>
      <c r="P5" s="22" t="s">
        <v>371</v>
      </c>
      <c r="Q5" s="22" t="s">
        <v>372</v>
      </c>
      <c r="R5" s="22" t="s">
        <v>378</v>
      </c>
      <c r="S5" s="23" t="s">
        <v>382</v>
      </c>
    </row>
    <row r="6" spans="1:19" ht="11.25">
      <c r="A6" s="7">
        <v>1</v>
      </c>
      <c r="B6" s="4" t="s">
        <v>115</v>
      </c>
      <c r="C6" s="7">
        <v>89</v>
      </c>
      <c r="D6" s="7" t="s">
        <v>4</v>
      </c>
      <c r="E6" s="4" t="s">
        <v>78</v>
      </c>
      <c r="F6" s="5" t="s">
        <v>79</v>
      </c>
      <c r="G6" s="9">
        <v>0.00036041666666666665</v>
      </c>
      <c r="H6" s="9">
        <v>0.0003305555555555555</v>
      </c>
      <c r="I6" s="9">
        <f aca="true" t="shared" si="0" ref="I6:I21">G6+H6</f>
        <v>0.0006909722222222222</v>
      </c>
      <c r="J6" s="9">
        <v>0.00025277777777777777</v>
      </c>
      <c r="K6" s="9">
        <v>0.00028148148148148146</v>
      </c>
      <c r="L6" s="9">
        <f aca="true" t="shared" si="1" ref="L6:L17">J6+K6</f>
        <v>0.0005342592592592593</v>
      </c>
      <c r="M6" s="9">
        <v>0.00024016203703703702</v>
      </c>
      <c r="N6" s="9">
        <v>0.00028090277777777776</v>
      </c>
      <c r="O6" s="9">
        <f>M6+N6</f>
        <v>0.0005210648148148148</v>
      </c>
      <c r="P6" s="9">
        <v>0.00024386574074074076</v>
      </c>
      <c r="Q6" s="9">
        <v>0.00024062499999999998</v>
      </c>
      <c r="R6" s="9">
        <f>P6+Q6</f>
        <v>0.00048449074074074074</v>
      </c>
      <c r="S6" s="23" t="s">
        <v>4</v>
      </c>
    </row>
    <row r="7" spans="1:19" ht="11.25">
      <c r="A7" s="7">
        <v>2</v>
      </c>
      <c r="B7" s="4" t="s">
        <v>116</v>
      </c>
      <c r="C7" s="7">
        <v>90</v>
      </c>
      <c r="D7" s="7" t="s">
        <v>4</v>
      </c>
      <c r="E7" s="4" t="s">
        <v>78</v>
      </c>
      <c r="F7" s="5" t="s">
        <v>79</v>
      </c>
      <c r="G7" s="9">
        <v>0.00033749999999999996</v>
      </c>
      <c r="H7" s="9">
        <v>0.0003429398148148148</v>
      </c>
      <c r="I7" s="9">
        <f t="shared" si="0"/>
        <v>0.0006804398148148147</v>
      </c>
      <c r="J7" s="9">
        <v>0.00035162037037037036</v>
      </c>
      <c r="K7" s="9">
        <v>0.0002972222222222222</v>
      </c>
      <c r="L7" s="9">
        <f t="shared" si="1"/>
        <v>0.0006488425925925926</v>
      </c>
      <c r="M7" s="9">
        <v>0.00027060185185185184</v>
      </c>
      <c r="N7" s="9">
        <v>0.000262037037037037</v>
      </c>
      <c r="O7" s="9">
        <f>M7+N7</f>
        <v>0.0005326388888888889</v>
      </c>
      <c r="P7" s="9">
        <v>0.00024166666666666664</v>
      </c>
      <c r="Q7" s="9">
        <v>0.0002443287037037037</v>
      </c>
      <c r="R7" s="9">
        <f>P7+Q7</f>
        <v>0.00048599537037037036</v>
      </c>
      <c r="S7" s="23" t="s">
        <v>4</v>
      </c>
    </row>
    <row r="8" spans="1:19" ht="11.25">
      <c r="A8" s="7">
        <v>3</v>
      </c>
      <c r="B8" s="4" t="s">
        <v>154</v>
      </c>
      <c r="C8" s="7">
        <v>89</v>
      </c>
      <c r="D8" s="7" t="s">
        <v>4</v>
      </c>
      <c r="E8" s="4" t="s">
        <v>152</v>
      </c>
      <c r="F8" s="5" t="s">
        <v>368</v>
      </c>
      <c r="G8" s="9">
        <v>0.0004422453703703704</v>
      </c>
      <c r="H8" s="9">
        <v>0.0004513888888888889</v>
      </c>
      <c r="I8" s="9">
        <f t="shared" si="0"/>
        <v>0.0008936342592592594</v>
      </c>
      <c r="J8" s="9">
        <v>0.0003679398148148148</v>
      </c>
      <c r="K8" s="9">
        <v>0.0003628472222222223</v>
      </c>
      <c r="L8" s="9">
        <f t="shared" si="1"/>
        <v>0.0007307870370370372</v>
      </c>
      <c r="M8" s="9">
        <v>0.0003177083333333333</v>
      </c>
      <c r="N8" s="9">
        <v>0.00035185185185185184</v>
      </c>
      <c r="O8" s="9">
        <f>M8+N8</f>
        <v>0.0006695601851851851</v>
      </c>
      <c r="P8" s="9">
        <v>0.0002724537037037037</v>
      </c>
      <c r="Q8" s="9">
        <v>0.00023912037037037036</v>
      </c>
      <c r="R8" s="9">
        <f>P8+Q8</f>
        <v>0.000511574074074074</v>
      </c>
      <c r="S8" s="23" t="s">
        <v>4</v>
      </c>
    </row>
    <row r="9" spans="1:19" ht="12" thickBot="1">
      <c r="A9" s="15">
        <v>4</v>
      </c>
      <c r="B9" s="16" t="s">
        <v>39</v>
      </c>
      <c r="C9" s="15">
        <v>89</v>
      </c>
      <c r="D9" s="15" t="s">
        <v>4</v>
      </c>
      <c r="E9" s="16" t="s">
        <v>35</v>
      </c>
      <c r="F9" s="17" t="s">
        <v>36</v>
      </c>
      <c r="G9" s="18">
        <v>0.0005141203703703704</v>
      </c>
      <c r="H9" s="18">
        <v>0.0005335648148148147</v>
      </c>
      <c r="I9" s="18">
        <f t="shared" si="0"/>
        <v>0.0010476851851851851</v>
      </c>
      <c r="J9" s="18">
        <v>0.0004010416666666667</v>
      </c>
      <c r="K9" s="18">
        <v>0.00035555555555555557</v>
      </c>
      <c r="L9" s="18">
        <f t="shared" si="1"/>
        <v>0.0007565972222222223</v>
      </c>
      <c r="M9" s="18">
        <v>0.00032361111111111116</v>
      </c>
      <c r="N9" s="18">
        <v>0.00032939814814814816</v>
      </c>
      <c r="O9" s="18">
        <f>M9+N9</f>
        <v>0.0006530092592592593</v>
      </c>
      <c r="P9" s="18">
        <v>0.00031215277777777773</v>
      </c>
      <c r="Q9" s="18">
        <v>0.0003277777777777778</v>
      </c>
      <c r="R9" s="18">
        <f>P9+Q9</f>
        <v>0.0006399305555555555</v>
      </c>
      <c r="S9" s="23" t="s">
        <v>4</v>
      </c>
    </row>
    <row r="10" spans="1:19" ht="11.25">
      <c r="A10" s="11">
        <v>5</v>
      </c>
      <c r="B10" s="12" t="s">
        <v>304</v>
      </c>
      <c r="C10" s="11">
        <v>89</v>
      </c>
      <c r="D10" s="11" t="s">
        <v>4</v>
      </c>
      <c r="E10" s="12" t="s">
        <v>300</v>
      </c>
      <c r="F10" s="13" t="s">
        <v>301</v>
      </c>
      <c r="G10" s="14">
        <v>0.0004773148148148148</v>
      </c>
      <c r="H10" s="14">
        <v>0.00048055555555555563</v>
      </c>
      <c r="I10" s="14">
        <f t="shared" si="0"/>
        <v>0.0009578703703703704</v>
      </c>
      <c r="J10" s="14">
        <v>0.0003893518518518518</v>
      </c>
      <c r="K10" s="14">
        <v>0.0004040509259259259</v>
      </c>
      <c r="L10" s="14">
        <f t="shared" si="1"/>
        <v>0.0007934027777777777</v>
      </c>
      <c r="M10" s="19"/>
      <c r="N10" s="19"/>
      <c r="O10" s="8"/>
      <c r="P10" s="8"/>
      <c r="S10" s="23" t="s">
        <v>4</v>
      </c>
    </row>
    <row r="11" spans="1:19" ht="11.25">
      <c r="A11" s="7">
        <v>6</v>
      </c>
      <c r="B11" s="4" t="s">
        <v>256</v>
      </c>
      <c r="C11" s="7">
        <v>90</v>
      </c>
      <c r="D11" s="7" t="s">
        <v>4</v>
      </c>
      <c r="E11" s="4" t="s">
        <v>252</v>
      </c>
      <c r="F11" s="5" t="s">
        <v>253</v>
      </c>
      <c r="G11" s="9">
        <v>0.00045196759259259257</v>
      </c>
      <c r="H11" s="9">
        <v>0.0004842592592592593</v>
      </c>
      <c r="I11" s="9">
        <f t="shared" si="0"/>
        <v>0.0009362268518518519</v>
      </c>
      <c r="J11" s="9">
        <v>0.0004297453703703704</v>
      </c>
      <c r="K11" s="9">
        <v>0.00039675925925925924</v>
      </c>
      <c r="L11" s="9">
        <f t="shared" si="1"/>
        <v>0.0008265046296296297</v>
      </c>
      <c r="M11" s="19"/>
      <c r="N11" s="19"/>
      <c r="O11" s="8"/>
      <c r="P11" s="8"/>
      <c r="S11" s="23" t="s">
        <v>4</v>
      </c>
    </row>
    <row r="12" spans="1:19" ht="11.25">
      <c r="A12" s="7">
        <v>7</v>
      </c>
      <c r="B12" s="4" t="s">
        <v>235</v>
      </c>
      <c r="C12" s="7">
        <v>89</v>
      </c>
      <c r="D12" s="7" t="s">
        <v>4</v>
      </c>
      <c r="E12" s="4" t="s">
        <v>232</v>
      </c>
      <c r="F12" s="5" t="s">
        <v>362</v>
      </c>
      <c r="G12" s="9">
        <v>0.0010091435185185186</v>
      </c>
      <c r="H12" s="9">
        <v>0.0007056712962962963</v>
      </c>
      <c r="I12" s="9">
        <f t="shared" si="0"/>
        <v>0.0017148148148148148</v>
      </c>
      <c r="J12" s="9">
        <v>0.00042083333333333333</v>
      </c>
      <c r="K12" s="9">
        <v>0.0004619212962962962</v>
      </c>
      <c r="L12" s="9">
        <f t="shared" si="1"/>
        <v>0.0008827546296296296</v>
      </c>
      <c r="M12" s="19"/>
      <c r="N12" s="19"/>
      <c r="O12" s="8"/>
      <c r="P12" s="8"/>
      <c r="S12" s="23" t="s">
        <v>4</v>
      </c>
    </row>
    <row r="13" spans="1:19" ht="11.25">
      <c r="A13" s="7">
        <v>8</v>
      </c>
      <c r="B13" s="4" t="s">
        <v>323</v>
      </c>
      <c r="C13" s="7">
        <v>89</v>
      </c>
      <c r="D13" s="7">
        <v>1</v>
      </c>
      <c r="E13" s="4" t="s">
        <v>318</v>
      </c>
      <c r="F13" s="5" t="s">
        <v>319</v>
      </c>
      <c r="G13" s="9">
        <v>0.0004063657407407407</v>
      </c>
      <c r="H13" s="9">
        <v>0.0003790509259259259</v>
      </c>
      <c r="I13" s="9">
        <f t="shared" si="0"/>
        <v>0.0007854166666666667</v>
      </c>
      <c r="J13" s="9">
        <v>0.0004907407407407407</v>
      </c>
      <c r="K13" s="9">
        <v>0.00042106481481481487</v>
      </c>
      <c r="L13" s="9">
        <f t="shared" si="1"/>
        <v>0.0009118055555555556</v>
      </c>
      <c r="M13" s="19"/>
      <c r="N13" s="19"/>
      <c r="O13" s="8"/>
      <c r="P13" s="8"/>
      <c r="S13" s="23">
        <v>1</v>
      </c>
    </row>
    <row r="14" spans="1:19" ht="11.25">
      <c r="A14" s="7">
        <v>9</v>
      </c>
      <c r="B14" s="4" t="s">
        <v>258</v>
      </c>
      <c r="C14" s="7">
        <v>90</v>
      </c>
      <c r="D14" s="7">
        <v>1</v>
      </c>
      <c r="E14" s="4" t="s">
        <v>252</v>
      </c>
      <c r="F14" s="5" t="s">
        <v>253</v>
      </c>
      <c r="G14" s="9">
        <v>0.0005743055555555556</v>
      </c>
      <c r="H14" s="9">
        <v>0.0005377314814814815</v>
      </c>
      <c r="I14" s="9">
        <f t="shared" si="0"/>
        <v>0.001112037037037037</v>
      </c>
      <c r="J14" s="9">
        <v>0.0004207175925925926</v>
      </c>
      <c r="K14" s="9">
        <v>0.0005125</v>
      </c>
      <c r="L14" s="9">
        <f t="shared" si="1"/>
        <v>0.0009332175925925927</v>
      </c>
      <c r="M14" s="19"/>
      <c r="N14" s="19"/>
      <c r="O14" s="8"/>
      <c r="P14" s="8"/>
      <c r="S14" s="23">
        <v>1</v>
      </c>
    </row>
    <row r="15" spans="1:19" ht="11.25">
      <c r="A15" s="7">
        <v>10</v>
      </c>
      <c r="B15" s="4" t="s">
        <v>296</v>
      </c>
      <c r="C15" s="7">
        <v>90</v>
      </c>
      <c r="D15" s="7">
        <v>1</v>
      </c>
      <c r="E15" s="4" t="s">
        <v>291</v>
      </c>
      <c r="F15" s="5" t="s">
        <v>292</v>
      </c>
      <c r="G15" s="9">
        <v>0.0005699074074074074</v>
      </c>
      <c r="H15" s="9">
        <v>0.000656712962962963</v>
      </c>
      <c r="I15" s="9">
        <f t="shared" si="0"/>
        <v>0.0012266203703703705</v>
      </c>
      <c r="J15" s="9">
        <v>0.0004050925925925926</v>
      </c>
      <c r="K15" s="9">
        <v>0.0005479166666666667</v>
      </c>
      <c r="L15" s="9">
        <f t="shared" si="1"/>
        <v>0.0009530092592592593</v>
      </c>
      <c r="M15" s="19"/>
      <c r="N15" s="19"/>
      <c r="O15" s="8"/>
      <c r="P15" s="8"/>
      <c r="S15" s="23">
        <v>1</v>
      </c>
    </row>
    <row r="16" spans="1:19" ht="11.25">
      <c r="A16" s="7">
        <v>11</v>
      </c>
      <c r="B16" s="4" t="s">
        <v>302</v>
      </c>
      <c r="C16" s="7">
        <v>89</v>
      </c>
      <c r="D16" s="7">
        <v>1</v>
      </c>
      <c r="E16" s="4" t="s">
        <v>300</v>
      </c>
      <c r="F16" s="5" t="s">
        <v>301</v>
      </c>
      <c r="G16" s="9">
        <v>0.0007386574074074075</v>
      </c>
      <c r="H16" s="9">
        <v>0.0007773148148148148</v>
      </c>
      <c r="I16" s="9">
        <f>G16+H16</f>
        <v>0.0015159722222222224</v>
      </c>
      <c r="J16" s="9">
        <v>0.0005326388888888889</v>
      </c>
      <c r="K16" s="9">
        <v>0.0004496527777777778</v>
      </c>
      <c r="L16" s="9">
        <f t="shared" si="1"/>
        <v>0.0009822916666666667</v>
      </c>
      <c r="M16" s="19"/>
      <c r="N16" s="19"/>
      <c r="O16" s="8"/>
      <c r="P16" s="8"/>
      <c r="S16" s="23">
        <v>1</v>
      </c>
    </row>
    <row r="17" spans="1:19" ht="11.25">
      <c r="A17" s="7">
        <v>12</v>
      </c>
      <c r="B17" s="4" t="s">
        <v>342</v>
      </c>
      <c r="C17" s="7">
        <v>90</v>
      </c>
      <c r="D17" s="7">
        <v>2</v>
      </c>
      <c r="E17" s="4" t="s">
        <v>152</v>
      </c>
      <c r="F17" s="5" t="s">
        <v>368</v>
      </c>
      <c r="G17" s="9">
        <v>0.0424582175925926</v>
      </c>
      <c r="H17" s="9">
        <v>0.0423450231481481</v>
      </c>
      <c r="I17" s="9">
        <v>0.0014699074074074074</v>
      </c>
      <c r="J17" s="9">
        <v>0.0005407407407407407</v>
      </c>
      <c r="K17" s="9">
        <v>0.000672337962962963</v>
      </c>
      <c r="L17" s="9">
        <f t="shared" si="1"/>
        <v>0.0012130787037037036</v>
      </c>
      <c r="M17" s="19"/>
      <c r="N17" s="19"/>
      <c r="O17" s="8"/>
      <c r="P17" s="8"/>
      <c r="S17" s="23">
        <v>1</v>
      </c>
    </row>
    <row r="18" spans="1:19" ht="11.25">
      <c r="A18" s="7">
        <v>13</v>
      </c>
      <c r="B18" s="4" t="s">
        <v>205</v>
      </c>
      <c r="C18" s="7">
        <v>90</v>
      </c>
      <c r="D18" s="7" t="s">
        <v>16</v>
      </c>
      <c r="E18" s="4" t="s">
        <v>13</v>
      </c>
      <c r="F18" s="5" t="s">
        <v>370</v>
      </c>
      <c r="G18" s="9">
        <v>0.0009350694444444445</v>
      </c>
      <c r="H18" s="9">
        <v>0.0007394675925925927</v>
      </c>
      <c r="I18" s="9">
        <f t="shared" si="0"/>
        <v>0.0016745370370370373</v>
      </c>
      <c r="J18" s="9">
        <v>0.0007138888888888889</v>
      </c>
      <c r="K18" s="9">
        <v>0.0005292824074074075</v>
      </c>
      <c r="L18" s="9">
        <f>J18+K18</f>
        <v>0.0012431712962962965</v>
      </c>
      <c r="M18" s="19"/>
      <c r="N18" s="19"/>
      <c r="O18" s="8"/>
      <c r="P18" s="8"/>
      <c r="S18" s="23">
        <v>3</v>
      </c>
    </row>
    <row r="19" spans="1:19" ht="11.25">
      <c r="A19" s="7">
        <v>14</v>
      </c>
      <c r="B19" s="4" t="s">
        <v>251</v>
      </c>
      <c r="C19" s="7">
        <v>89</v>
      </c>
      <c r="D19" s="7" t="s">
        <v>4</v>
      </c>
      <c r="E19" s="4" t="s">
        <v>252</v>
      </c>
      <c r="F19" s="5" t="s">
        <v>253</v>
      </c>
      <c r="G19" s="9">
        <v>0.0003395833333333333</v>
      </c>
      <c r="H19" s="9">
        <v>0.00030000000000000003</v>
      </c>
      <c r="I19" s="9">
        <f t="shared" si="0"/>
        <v>0.0006395833333333334</v>
      </c>
      <c r="J19" s="9">
        <v>0.0003048611111111111</v>
      </c>
      <c r="K19" s="9" t="s">
        <v>375</v>
      </c>
      <c r="L19" s="9" t="s">
        <v>375</v>
      </c>
      <c r="M19" s="19"/>
      <c r="N19" s="19"/>
      <c r="O19" s="8"/>
      <c r="P19" s="8"/>
      <c r="S19" s="23">
        <v>1</v>
      </c>
    </row>
    <row r="20" spans="1:19" ht="11.25">
      <c r="A20" s="7">
        <v>15</v>
      </c>
      <c r="B20" s="4" t="s">
        <v>255</v>
      </c>
      <c r="C20" s="7">
        <v>90</v>
      </c>
      <c r="D20" s="7">
        <v>1</v>
      </c>
      <c r="E20" s="4" t="s">
        <v>252</v>
      </c>
      <c r="F20" s="5" t="s">
        <v>253</v>
      </c>
      <c r="G20" s="9">
        <v>0.0004302083333333334</v>
      </c>
      <c r="H20" s="9">
        <v>0.00037881944444444443</v>
      </c>
      <c r="I20" s="9">
        <f t="shared" si="0"/>
        <v>0.0008090277777777779</v>
      </c>
      <c r="J20" s="9">
        <v>0.00041249999999999994</v>
      </c>
      <c r="K20" s="9" t="s">
        <v>375</v>
      </c>
      <c r="L20" s="9" t="s">
        <v>375</v>
      </c>
      <c r="M20" s="19"/>
      <c r="N20" s="19"/>
      <c r="O20" s="8"/>
      <c r="P20" s="8"/>
      <c r="S20" s="23">
        <v>1</v>
      </c>
    </row>
    <row r="21" spans="1:19" ht="12" thickBot="1">
      <c r="A21" s="15">
        <v>16</v>
      </c>
      <c r="B21" s="16" t="s">
        <v>241</v>
      </c>
      <c r="C21" s="15">
        <v>90</v>
      </c>
      <c r="D21" s="15">
        <v>1</v>
      </c>
      <c r="E21" s="16" t="s">
        <v>238</v>
      </c>
      <c r="F21" s="17" t="s">
        <v>239</v>
      </c>
      <c r="G21" s="18">
        <v>0.0004976851851851852</v>
      </c>
      <c r="H21" s="18">
        <v>0.0005068287037037037</v>
      </c>
      <c r="I21" s="18">
        <f t="shared" si="0"/>
        <v>0.001004513888888889</v>
      </c>
      <c r="J21" s="18" t="s">
        <v>375</v>
      </c>
      <c r="K21" s="18"/>
      <c r="L21" s="18" t="s">
        <v>375</v>
      </c>
      <c r="M21" s="19"/>
      <c r="N21" s="19"/>
      <c r="O21" s="8"/>
      <c r="P21" s="8"/>
      <c r="S21" s="23">
        <v>1</v>
      </c>
    </row>
    <row r="22" spans="1:19" ht="11.25">
      <c r="A22" s="12"/>
      <c r="B22" s="12" t="s">
        <v>326</v>
      </c>
      <c r="C22" s="11">
        <v>90</v>
      </c>
      <c r="D22" s="11" t="s">
        <v>4</v>
      </c>
      <c r="E22" s="12" t="s">
        <v>318</v>
      </c>
      <c r="F22" s="13" t="s">
        <v>319</v>
      </c>
      <c r="G22" s="14">
        <v>0.0005366898148148148</v>
      </c>
      <c r="H22" s="14" t="s">
        <v>375</v>
      </c>
      <c r="I22" s="14" t="s">
        <v>375</v>
      </c>
      <c r="J22" s="6"/>
      <c r="K22" s="6"/>
      <c r="L22" s="6"/>
      <c r="M22" s="6"/>
      <c r="N22" s="6"/>
      <c r="S22" s="23" t="s">
        <v>383</v>
      </c>
    </row>
    <row r="23" spans="1:19" ht="11.25">
      <c r="A23" s="4"/>
      <c r="B23" s="4" t="s">
        <v>158</v>
      </c>
      <c r="C23" s="7">
        <v>90</v>
      </c>
      <c r="D23" s="7">
        <v>2</v>
      </c>
      <c r="E23" s="4" t="s">
        <v>152</v>
      </c>
      <c r="F23" s="5" t="s">
        <v>368</v>
      </c>
      <c r="G23" s="9">
        <v>0.000550925925925926</v>
      </c>
      <c r="H23" s="9" t="s">
        <v>375</v>
      </c>
      <c r="I23" s="9" t="s">
        <v>375</v>
      </c>
      <c r="S23" s="23" t="s">
        <v>383</v>
      </c>
    </row>
    <row r="24" spans="1:19" ht="11.25">
      <c r="A24" s="4"/>
      <c r="B24" s="4" t="s">
        <v>200</v>
      </c>
      <c r="C24" s="7">
        <v>89</v>
      </c>
      <c r="D24" s="7">
        <v>1</v>
      </c>
      <c r="E24" s="4" t="s">
        <v>137</v>
      </c>
      <c r="F24" s="5"/>
      <c r="G24" s="9">
        <v>0.0005726851851851852</v>
      </c>
      <c r="H24" s="9" t="s">
        <v>375</v>
      </c>
      <c r="I24" s="9" t="s">
        <v>375</v>
      </c>
      <c r="S24" s="23" t="s">
        <v>383</v>
      </c>
    </row>
    <row r="25" spans="1:19" ht="11.25">
      <c r="A25" s="4"/>
      <c r="B25" s="4" t="s">
        <v>59</v>
      </c>
      <c r="C25" s="7">
        <v>89</v>
      </c>
      <c r="D25" s="7">
        <v>1</v>
      </c>
      <c r="E25" s="4" t="s">
        <v>78</v>
      </c>
      <c r="F25" s="5" t="s">
        <v>79</v>
      </c>
      <c r="G25" s="9">
        <v>0.0007143518518518519</v>
      </c>
      <c r="H25" s="9" t="s">
        <v>375</v>
      </c>
      <c r="I25" s="9" t="s">
        <v>375</v>
      </c>
      <c r="S25" s="23" t="s">
        <v>383</v>
      </c>
    </row>
    <row r="26" spans="1:19" ht="11.25">
      <c r="A26" s="4"/>
      <c r="B26" s="4" t="s">
        <v>299</v>
      </c>
      <c r="C26" s="7">
        <v>90</v>
      </c>
      <c r="D26" s="7">
        <v>2</v>
      </c>
      <c r="E26" s="4" t="s">
        <v>300</v>
      </c>
      <c r="F26" s="5" t="s">
        <v>301</v>
      </c>
      <c r="G26" s="9">
        <v>0.0008194444444444444</v>
      </c>
      <c r="H26" s="9" t="s">
        <v>375</v>
      </c>
      <c r="I26" s="9" t="s">
        <v>375</v>
      </c>
      <c r="S26" s="23" t="s">
        <v>383</v>
      </c>
    </row>
    <row r="27" spans="1:19" ht="11.25">
      <c r="A27" s="4"/>
      <c r="B27" s="4" t="s">
        <v>361</v>
      </c>
      <c r="C27" s="7">
        <v>90</v>
      </c>
      <c r="D27" s="7" t="s">
        <v>20</v>
      </c>
      <c r="E27" s="4" t="s">
        <v>35</v>
      </c>
      <c r="F27" s="5" t="s">
        <v>179</v>
      </c>
      <c r="G27" s="9" t="s">
        <v>375</v>
      </c>
      <c r="H27" s="9"/>
      <c r="I27" s="9" t="s">
        <v>375</v>
      </c>
      <c r="S27" s="23" t="s">
        <v>383</v>
      </c>
    </row>
    <row r="28" spans="1:19" ht="11.25">
      <c r="A28" s="4"/>
      <c r="B28" s="4" t="s">
        <v>353</v>
      </c>
      <c r="C28" s="7">
        <v>89</v>
      </c>
      <c r="D28" s="7" t="s">
        <v>20</v>
      </c>
      <c r="E28" s="4" t="s">
        <v>78</v>
      </c>
      <c r="F28" s="5" t="s">
        <v>79</v>
      </c>
      <c r="G28" s="9" t="s">
        <v>375</v>
      </c>
      <c r="H28" s="9"/>
      <c r="I28" s="9" t="s">
        <v>375</v>
      </c>
      <c r="S28" s="23" t="s">
        <v>383</v>
      </c>
    </row>
    <row r="29" spans="1:19" ht="11.25">
      <c r="A29" s="4"/>
      <c r="B29" s="4" t="s">
        <v>131</v>
      </c>
      <c r="C29" s="7">
        <v>90</v>
      </c>
      <c r="D29" s="7" t="s">
        <v>11</v>
      </c>
      <c r="E29" s="4" t="s">
        <v>128</v>
      </c>
      <c r="F29" s="5" t="s">
        <v>129</v>
      </c>
      <c r="G29" s="9" t="s">
        <v>375</v>
      </c>
      <c r="H29" s="9"/>
      <c r="I29" s="9" t="s">
        <v>375</v>
      </c>
      <c r="S29" s="23" t="s">
        <v>383</v>
      </c>
    </row>
    <row r="30" spans="1:19" ht="11.25">
      <c r="A30" s="4"/>
      <c r="B30" s="4" t="s">
        <v>72</v>
      </c>
      <c r="C30" s="7">
        <v>90</v>
      </c>
      <c r="D30" s="7" t="s">
        <v>16</v>
      </c>
      <c r="E30" s="4" t="s">
        <v>78</v>
      </c>
      <c r="F30" s="5" t="s">
        <v>79</v>
      </c>
      <c r="G30" s="9" t="s">
        <v>375</v>
      </c>
      <c r="H30" s="9"/>
      <c r="I30" s="9" t="s">
        <v>375</v>
      </c>
      <c r="S30" s="23" t="s">
        <v>383</v>
      </c>
    </row>
    <row r="31" spans="1:19" ht="11.25">
      <c r="A31" s="4"/>
      <c r="B31" s="4" t="s">
        <v>303</v>
      </c>
      <c r="C31" s="7">
        <v>90</v>
      </c>
      <c r="D31" s="7">
        <v>2</v>
      </c>
      <c r="E31" s="4" t="s">
        <v>300</v>
      </c>
      <c r="F31" s="5" t="s">
        <v>301</v>
      </c>
      <c r="G31" s="9" t="s">
        <v>375</v>
      </c>
      <c r="H31" s="9"/>
      <c r="I31" s="9" t="s">
        <v>375</v>
      </c>
      <c r="S31" s="23" t="s">
        <v>383</v>
      </c>
    </row>
    <row r="32" spans="1:19" ht="11.25">
      <c r="A32" s="4"/>
      <c r="B32" s="4" t="s">
        <v>324</v>
      </c>
      <c r="C32" s="7">
        <v>89</v>
      </c>
      <c r="D32" s="7">
        <v>2</v>
      </c>
      <c r="E32" s="4" t="s">
        <v>318</v>
      </c>
      <c r="F32" s="5" t="s">
        <v>319</v>
      </c>
      <c r="G32" s="9" t="s">
        <v>375</v>
      </c>
      <c r="H32" s="9"/>
      <c r="I32" s="9" t="s">
        <v>375</v>
      </c>
      <c r="S32" s="23" t="s">
        <v>383</v>
      </c>
    </row>
    <row r="33" spans="1:19" ht="11.25">
      <c r="A33" s="4"/>
      <c r="B33" s="4" t="s">
        <v>77</v>
      </c>
      <c r="C33" s="7">
        <v>90</v>
      </c>
      <c r="D33" s="7" t="s">
        <v>20</v>
      </c>
      <c r="E33" s="4" t="s">
        <v>78</v>
      </c>
      <c r="F33" s="5" t="s">
        <v>79</v>
      </c>
      <c r="G33" s="9" t="s">
        <v>375</v>
      </c>
      <c r="H33" s="9"/>
      <c r="I33" s="9" t="s">
        <v>375</v>
      </c>
      <c r="S33" s="23" t="s">
        <v>383</v>
      </c>
    </row>
    <row r="34" spans="1:19" ht="11.25">
      <c r="A34" s="4"/>
      <c r="B34" s="4" t="s">
        <v>31</v>
      </c>
      <c r="C34" s="7">
        <v>89</v>
      </c>
      <c r="D34" s="7">
        <v>2</v>
      </c>
      <c r="E34" s="4" t="s">
        <v>30</v>
      </c>
      <c r="F34" s="5" t="s">
        <v>360</v>
      </c>
      <c r="G34" s="9" t="s">
        <v>375</v>
      </c>
      <c r="H34" s="9"/>
      <c r="I34" s="9" t="s">
        <v>375</v>
      </c>
      <c r="S34" s="23" t="s">
        <v>383</v>
      </c>
    </row>
    <row r="35" spans="1:19" ht="11.25">
      <c r="A35" s="4"/>
      <c r="B35" s="4" t="s">
        <v>225</v>
      </c>
      <c r="C35" s="7">
        <v>89</v>
      </c>
      <c r="D35" s="7" t="s">
        <v>16</v>
      </c>
      <c r="E35" s="4" t="s">
        <v>13</v>
      </c>
      <c r="F35" s="5" t="s">
        <v>215</v>
      </c>
      <c r="G35" s="9" t="s">
        <v>375</v>
      </c>
      <c r="H35" s="9"/>
      <c r="I35" s="9" t="s">
        <v>375</v>
      </c>
      <c r="S35" s="23" t="s">
        <v>383</v>
      </c>
    </row>
    <row r="36" spans="1:19" ht="11.25">
      <c r="A36" s="4"/>
      <c r="B36" s="4" t="s">
        <v>132</v>
      </c>
      <c r="C36" s="7">
        <v>90</v>
      </c>
      <c r="D36" s="7" t="s">
        <v>2</v>
      </c>
      <c r="E36" s="4" t="s">
        <v>128</v>
      </c>
      <c r="F36" s="5" t="s">
        <v>129</v>
      </c>
      <c r="G36" s="9" t="s">
        <v>375</v>
      </c>
      <c r="H36" s="9"/>
      <c r="I36" s="9" t="s">
        <v>375</v>
      </c>
      <c r="S36" s="23" t="s">
        <v>383</v>
      </c>
    </row>
    <row r="37" spans="1:19" ht="11.25">
      <c r="A37" s="4"/>
      <c r="B37" s="4" t="s">
        <v>177</v>
      </c>
      <c r="C37" s="7">
        <v>89</v>
      </c>
      <c r="D37" s="7">
        <v>1</v>
      </c>
      <c r="E37" s="4" t="s">
        <v>172</v>
      </c>
      <c r="F37" s="5"/>
      <c r="G37" s="9" t="s">
        <v>375</v>
      </c>
      <c r="H37" s="9"/>
      <c r="I37" s="9" t="s">
        <v>375</v>
      </c>
      <c r="S37" s="23" t="s">
        <v>383</v>
      </c>
    </row>
    <row r="38" spans="1:19" ht="11.25">
      <c r="A38" s="4"/>
      <c r="B38" s="4" t="s">
        <v>83</v>
      </c>
      <c r="C38" s="7">
        <v>90</v>
      </c>
      <c r="D38" s="7" t="s">
        <v>20</v>
      </c>
      <c r="E38" s="4" t="s">
        <v>78</v>
      </c>
      <c r="F38" s="5" t="s">
        <v>79</v>
      </c>
      <c r="G38" s="9" t="s">
        <v>375</v>
      </c>
      <c r="H38" s="9"/>
      <c r="I38" s="9" t="s">
        <v>375</v>
      </c>
      <c r="S38" s="23" t="s">
        <v>383</v>
      </c>
    </row>
    <row r="39" spans="1:19" ht="11.25">
      <c r="A39" s="4"/>
      <c r="B39" s="4" t="s">
        <v>18</v>
      </c>
      <c r="C39" s="7">
        <v>89</v>
      </c>
      <c r="D39" s="7">
        <v>1</v>
      </c>
      <c r="E39" s="4" t="s">
        <v>13</v>
      </c>
      <c r="F39" s="5" t="s">
        <v>14</v>
      </c>
      <c r="G39" s="9" t="s">
        <v>375</v>
      </c>
      <c r="H39" s="9"/>
      <c r="I39" s="9" t="s">
        <v>375</v>
      </c>
      <c r="S39" s="23" t="s">
        <v>383</v>
      </c>
    </row>
    <row r="40" spans="1:19" ht="11.25">
      <c r="A40" s="4"/>
      <c r="B40" s="4" t="s">
        <v>212</v>
      </c>
      <c r="C40" s="7">
        <v>89</v>
      </c>
      <c r="D40" s="7">
        <v>1</v>
      </c>
      <c r="E40" s="4" t="s">
        <v>13</v>
      </c>
      <c r="F40" s="5" t="s">
        <v>210</v>
      </c>
      <c r="G40" s="9" t="s">
        <v>375</v>
      </c>
      <c r="H40" s="9"/>
      <c r="I40" s="9" t="s">
        <v>375</v>
      </c>
      <c r="S40" s="23" t="s">
        <v>383</v>
      </c>
    </row>
    <row r="41" spans="1:19" ht="11.25">
      <c r="A41" s="4"/>
      <c r="B41" s="4" t="s">
        <v>226</v>
      </c>
      <c r="C41" s="7">
        <v>89</v>
      </c>
      <c r="D41" s="7">
        <v>3</v>
      </c>
      <c r="E41" s="4" t="s">
        <v>13</v>
      </c>
      <c r="F41" s="5" t="s">
        <v>215</v>
      </c>
      <c r="G41" s="9" t="s">
        <v>375</v>
      </c>
      <c r="H41" s="9"/>
      <c r="I41" s="9" t="s">
        <v>375</v>
      </c>
      <c r="S41" s="23" t="s">
        <v>383</v>
      </c>
    </row>
    <row r="42" spans="1:19" ht="11.25">
      <c r="A42" s="4"/>
      <c r="B42" s="4" t="s">
        <v>327</v>
      </c>
      <c r="C42" s="7">
        <v>90</v>
      </c>
      <c r="D42" s="7">
        <v>1</v>
      </c>
      <c r="E42" s="4" t="s">
        <v>318</v>
      </c>
      <c r="F42" s="5" t="s">
        <v>319</v>
      </c>
      <c r="G42" s="9" t="s">
        <v>375</v>
      </c>
      <c r="H42" s="9"/>
      <c r="I42" s="9" t="s">
        <v>375</v>
      </c>
      <c r="S42" s="23" t="s">
        <v>383</v>
      </c>
    </row>
    <row r="43" spans="1:19" ht="11.25">
      <c r="A43" s="4"/>
      <c r="B43" s="4" t="s">
        <v>63</v>
      </c>
      <c r="C43" s="7">
        <v>90</v>
      </c>
      <c r="D43" s="7">
        <v>1</v>
      </c>
      <c r="E43" s="4" t="s">
        <v>78</v>
      </c>
      <c r="F43" s="5" t="s">
        <v>79</v>
      </c>
      <c r="G43" s="9" t="s">
        <v>375</v>
      </c>
      <c r="H43" s="9"/>
      <c r="I43" s="9" t="s">
        <v>375</v>
      </c>
      <c r="S43" s="23" t="s">
        <v>383</v>
      </c>
    </row>
    <row r="44" spans="1:19" ht="11.25">
      <c r="A44" s="4"/>
      <c r="B44" s="4" t="s">
        <v>236</v>
      </c>
      <c r="C44" s="7">
        <v>90</v>
      </c>
      <c r="D44" s="7">
        <v>2</v>
      </c>
      <c r="E44" s="4" t="s">
        <v>232</v>
      </c>
      <c r="F44" s="5" t="s">
        <v>362</v>
      </c>
      <c r="G44" s="9" t="s">
        <v>375</v>
      </c>
      <c r="H44" s="9"/>
      <c r="I44" s="9" t="s">
        <v>375</v>
      </c>
      <c r="S44" s="23" t="s">
        <v>383</v>
      </c>
    </row>
    <row r="45" spans="1:19" ht="11.25">
      <c r="A45" s="4"/>
      <c r="B45" s="4" t="s">
        <v>295</v>
      </c>
      <c r="C45" s="7">
        <v>90</v>
      </c>
      <c r="D45" s="7" t="s">
        <v>4</v>
      </c>
      <c r="E45" s="4" t="s">
        <v>291</v>
      </c>
      <c r="F45" s="5" t="s">
        <v>292</v>
      </c>
      <c r="G45" s="9" t="s">
        <v>375</v>
      </c>
      <c r="H45" s="9"/>
      <c r="I45" s="9" t="s">
        <v>375</v>
      </c>
      <c r="S45" s="23" t="s">
        <v>383</v>
      </c>
    </row>
    <row r="46" spans="1:19" ht="11.25">
      <c r="A46" s="4"/>
      <c r="B46" s="4" t="s">
        <v>186</v>
      </c>
      <c r="C46" s="7">
        <v>89</v>
      </c>
      <c r="D46" s="7" t="s">
        <v>4</v>
      </c>
      <c r="E46" s="4" t="s">
        <v>78</v>
      </c>
      <c r="F46" s="5" t="s">
        <v>187</v>
      </c>
      <c r="G46" s="9" t="s">
        <v>375</v>
      </c>
      <c r="H46" s="9"/>
      <c r="I46" s="9" t="s">
        <v>375</v>
      </c>
      <c r="S46" s="23" t="s">
        <v>383</v>
      </c>
    </row>
    <row r="47" spans="7:9" ht="11.25">
      <c r="G47" s="6"/>
      <c r="H47" s="6"/>
      <c r="I47" s="6"/>
    </row>
    <row r="48" spans="7:9" ht="11.25">
      <c r="G48" s="6"/>
      <c r="H48" s="6"/>
      <c r="I48" s="6"/>
    </row>
    <row r="49" spans="7:9" ht="11.25">
      <c r="G49" s="6"/>
      <c r="H49" s="6"/>
      <c r="I49" s="6"/>
    </row>
    <row r="50" spans="7:9" ht="11.25">
      <c r="G50" s="6"/>
      <c r="H50" s="6"/>
      <c r="I50" s="6"/>
    </row>
    <row r="51" spans="7:9" ht="11.25">
      <c r="G51" s="6"/>
      <c r="H51" s="6"/>
      <c r="I51" s="6"/>
    </row>
    <row r="52" spans="7:9" ht="11.25">
      <c r="G52" s="6"/>
      <c r="H52" s="6"/>
      <c r="I52" s="6"/>
    </row>
    <row r="53" spans="7:9" ht="11.25">
      <c r="G53" s="6"/>
      <c r="H53" s="6"/>
      <c r="I53" s="6"/>
    </row>
    <row r="54" spans="7:9" ht="11.25">
      <c r="G54" s="6"/>
      <c r="H54" s="6"/>
      <c r="I54" s="6"/>
    </row>
    <row r="55" spans="7:9" ht="11.25">
      <c r="G55" s="6"/>
      <c r="H55" s="6"/>
      <c r="I55" s="6"/>
    </row>
    <row r="56" spans="7:9" ht="11.25">
      <c r="G56" s="6"/>
      <c r="H56" s="6"/>
      <c r="I56" s="6"/>
    </row>
    <row r="57" spans="7:9" ht="11.25">
      <c r="G57" s="6"/>
      <c r="H57" s="6"/>
      <c r="I57" s="6"/>
    </row>
    <row r="58" spans="7:9" ht="11.25">
      <c r="G58" s="6"/>
      <c r="H58" s="6"/>
      <c r="I58" s="6"/>
    </row>
    <row r="59" spans="7:9" ht="11.25">
      <c r="G59" s="6"/>
      <c r="H59" s="6"/>
      <c r="I59" s="6"/>
    </row>
    <row r="60" spans="7:9" ht="11.25">
      <c r="G60" s="6"/>
      <c r="H60" s="6"/>
      <c r="I60" s="6"/>
    </row>
    <row r="61" spans="7:9" ht="11.25">
      <c r="G61" s="6"/>
      <c r="H61" s="6"/>
      <c r="I61" s="6"/>
    </row>
    <row r="62" spans="7:9" ht="11.25">
      <c r="G62" s="6"/>
      <c r="H62" s="6"/>
      <c r="I62" s="6"/>
    </row>
    <row r="63" spans="7:9" ht="11.25">
      <c r="G63" s="6"/>
      <c r="H63" s="6"/>
      <c r="I63" s="6"/>
    </row>
    <row r="64" spans="7:9" ht="11.25">
      <c r="G64" s="6"/>
      <c r="H64" s="6"/>
      <c r="I64" s="6"/>
    </row>
    <row r="65" spans="7:9" ht="11.25">
      <c r="G65" s="6"/>
      <c r="H65" s="6"/>
      <c r="I65" s="6"/>
    </row>
    <row r="66" spans="7:9" ht="11.25">
      <c r="G66" s="6"/>
      <c r="H66" s="6"/>
      <c r="I66" s="6"/>
    </row>
    <row r="67" spans="7:9" ht="11.25">
      <c r="G67" s="6"/>
      <c r="H67" s="6"/>
      <c r="I67" s="6"/>
    </row>
    <row r="68" spans="7:9" ht="11.25">
      <c r="G68" s="6"/>
      <c r="H68" s="6"/>
      <c r="I68" s="6"/>
    </row>
    <row r="69" spans="7:9" ht="11.25">
      <c r="G69" s="6"/>
      <c r="H69" s="6"/>
      <c r="I69" s="6"/>
    </row>
    <row r="70" spans="7:9" ht="11.25">
      <c r="G70" s="6"/>
      <c r="H70" s="6"/>
      <c r="I70" s="6"/>
    </row>
    <row r="71" spans="7:9" ht="11.25">
      <c r="G71" s="6"/>
      <c r="H71" s="6"/>
      <c r="I71" s="6"/>
    </row>
    <row r="72" spans="7:9" ht="11.25">
      <c r="G72" s="6"/>
      <c r="H72" s="6"/>
      <c r="I72" s="6"/>
    </row>
    <row r="73" spans="7:9" ht="11.25">
      <c r="G73" s="6"/>
      <c r="H73" s="6"/>
      <c r="I73" s="6"/>
    </row>
    <row r="74" spans="7:9" ht="11.25">
      <c r="G74" s="6"/>
      <c r="H74" s="6"/>
      <c r="I74" s="6"/>
    </row>
    <row r="75" spans="7:9" ht="11.25">
      <c r="G75" s="6"/>
      <c r="H75" s="6"/>
      <c r="I75" s="6"/>
    </row>
    <row r="76" spans="7:9" ht="11.25">
      <c r="G76" s="6"/>
      <c r="H76" s="6"/>
      <c r="I76" s="6"/>
    </row>
    <row r="77" spans="7:9" ht="11.25">
      <c r="G77" s="6"/>
      <c r="H77" s="6"/>
      <c r="I77" s="6"/>
    </row>
    <row r="78" spans="7:9" ht="11.25">
      <c r="G78" s="6"/>
      <c r="H78" s="6"/>
      <c r="I78" s="6"/>
    </row>
    <row r="79" spans="7:9" ht="11.25">
      <c r="G79" s="6"/>
      <c r="H79" s="6"/>
      <c r="I79" s="6"/>
    </row>
    <row r="80" spans="7:9" ht="11.25">
      <c r="G80" s="6"/>
      <c r="H80" s="6"/>
      <c r="I80" s="6"/>
    </row>
    <row r="81" spans="7:9" ht="11.25">
      <c r="G81" s="6"/>
      <c r="H81" s="6"/>
      <c r="I81" s="6"/>
    </row>
    <row r="82" spans="7:9" ht="11.25">
      <c r="G82" s="6"/>
      <c r="H82" s="6"/>
      <c r="I82" s="6"/>
    </row>
    <row r="83" spans="7:9" ht="11.25">
      <c r="G83" s="6"/>
      <c r="H83" s="6"/>
      <c r="I83" s="6"/>
    </row>
    <row r="84" spans="7:9" ht="11.25">
      <c r="G84" s="6"/>
      <c r="H84" s="6"/>
      <c r="I84" s="6"/>
    </row>
    <row r="85" spans="7:9" ht="11.25">
      <c r="G85" s="6"/>
      <c r="H85" s="6"/>
      <c r="I85" s="6"/>
    </row>
    <row r="86" spans="7:9" ht="11.25">
      <c r="G86" s="6"/>
      <c r="H86" s="6"/>
      <c r="I86" s="6"/>
    </row>
    <row r="87" spans="7:9" ht="11.25">
      <c r="G87" s="6"/>
      <c r="H87" s="6"/>
      <c r="I87" s="6"/>
    </row>
    <row r="88" spans="7:9" ht="11.25">
      <c r="G88" s="6"/>
      <c r="H88" s="6"/>
      <c r="I88" s="6"/>
    </row>
    <row r="89" spans="7:9" ht="11.25">
      <c r="G89" s="6"/>
      <c r="H89" s="6"/>
      <c r="I89" s="6"/>
    </row>
    <row r="90" spans="7:9" ht="11.25">
      <c r="G90" s="6"/>
      <c r="H90" s="6"/>
      <c r="I90" s="6"/>
    </row>
    <row r="91" spans="7:9" ht="11.25">
      <c r="G91" s="6"/>
      <c r="H91" s="6"/>
      <c r="I91" s="6"/>
    </row>
    <row r="92" spans="7:9" ht="11.25">
      <c r="G92" s="6"/>
      <c r="H92" s="6"/>
      <c r="I92" s="6"/>
    </row>
    <row r="93" spans="7:9" ht="11.25">
      <c r="G93" s="6"/>
      <c r="H93" s="6"/>
      <c r="I93" s="6"/>
    </row>
    <row r="94" spans="7:9" ht="11.25">
      <c r="G94" s="6"/>
      <c r="H94" s="6"/>
      <c r="I94" s="6"/>
    </row>
    <row r="95" spans="7:9" ht="11.25">
      <c r="G95" s="6"/>
      <c r="H95" s="6"/>
      <c r="I95" s="6"/>
    </row>
    <row r="96" spans="7:9" ht="11.25">
      <c r="G96" s="6"/>
      <c r="H96" s="6"/>
      <c r="I96" s="6"/>
    </row>
    <row r="97" spans="7:9" ht="11.25">
      <c r="G97" s="6"/>
      <c r="H97" s="6"/>
      <c r="I97" s="6"/>
    </row>
    <row r="98" spans="7:9" ht="11.25">
      <c r="G98" s="6"/>
      <c r="H98" s="6"/>
      <c r="I98" s="6"/>
    </row>
    <row r="99" spans="7:9" ht="11.25">
      <c r="G99" s="6"/>
      <c r="H99" s="6"/>
      <c r="I99" s="6"/>
    </row>
    <row r="100" spans="7:9" ht="11.25">
      <c r="G100" s="6"/>
      <c r="H100" s="6"/>
      <c r="I100" s="6"/>
    </row>
    <row r="101" spans="7:9" ht="11.25">
      <c r="G101" s="6"/>
      <c r="H101" s="6"/>
      <c r="I101" s="6"/>
    </row>
    <row r="102" spans="7:9" ht="11.25">
      <c r="G102" s="6"/>
      <c r="H102" s="6"/>
      <c r="I102" s="6"/>
    </row>
    <row r="103" spans="7:9" ht="11.25">
      <c r="G103" s="6"/>
      <c r="H103" s="6"/>
      <c r="I103" s="6"/>
    </row>
    <row r="104" spans="7:9" ht="11.25">
      <c r="G104" s="6"/>
      <c r="H104" s="6"/>
      <c r="I104" s="6"/>
    </row>
    <row r="105" spans="7:9" ht="11.25">
      <c r="G105" s="6"/>
      <c r="H105" s="6"/>
      <c r="I105" s="6"/>
    </row>
    <row r="106" spans="7:9" ht="11.25">
      <c r="G106" s="6"/>
      <c r="H106" s="6"/>
      <c r="I106" s="6"/>
    </row>
    <row r="107" spans="7:9" ht="11.25">
      <c r="G107" s="6"/>
      <c r="H107" s="6"/>
      <c r="I107" s="6"/>
    </row>
    <row r="108" spans="7:9" ht="11.25">
      <c r="G108" s="6"/>
      <c r="H108" s="6"/>
      <c r="I108" s="6"/>
    </row>
    <row r="109" spans="7:9" ht="11.25">
      <c r="G109" s="6"/>
      <c r="H109" s="6"/>
      <c r="I109" s="6"/>
    </row>
    <row r="110" spans="7:9" ht="11.25">
      <c r="G110" s="6"/>
      <c r="H110" s="6"/>
      <c r="I110" s="6"/>
    </row>
    <row r="111" spans="7:9" ht="11.25">
      <c r="G111" s="6"/>
      <c r="H111" s="6"/>
      <c r="I111" s="6"/>
    </row>
    <row r="112" spans="7:9" ht="11.25">
      <c r="G112" s="6"/>
      <c r="H112" s="6"/>
      <c r="I112" s="6"/>
    </row>
    <row r="113" spans="7:9" ht="11.25">
      <c r="G113" s="6"/>
      <c r="H113" s="6"/>
      <c r="I113" s="6"/>
    </row>
    <row r="114" spans="7:9" ht="11.25">
      <c r="G114" s="6"/>
      <c r="H114" s="6"/>
      <c r="I114" s="6"/>
    </row>
    <row r="115" spans="7:9" ht="11.25">
      <c r="G115" s="6"/>
      <c r="H115" s="6"/>
      <c r="I115" s="6"/>
    </row>
    <row r="116" spans="7:9" ht="11.25">
      <c r="G116" s="6"/>
      <c r="H116" s="6"/>
      <c r="I116" s="6"/>
    </row>
    <row r="117" spans="7:9" ht="11.25">
      <c r="G117" s="6"/>
      <c r="H117" s="6"/>
      <c r="I117" s="6"/>
    </row>
    <row r="118" spans="7:9" ht="11.25">
      <c r="G118" s="6"/>
      <c r="H118" s="6"/>
      <c r="I118" s="6"/>
    </row>
    <row r="119" spans="7:9" ht="11.25">
      <c r="G119" s="6"/>
      <c r="H119" s="6"/>
      <c r="I119" s="6"/>
    </row>
    <row r="120" spans="7:9" ht="11.25">
      <c r="G120" s="6"/>
      <c r="H120" s="6"/>
      <c r="I120" s="6"/>
    </row>
    <row r="121" spans="7:9" ht="11.25">
      <c r="G121" s="6"/>
      <c r="H121" s="6"/>
      <c r="I121" s="6"/>
    </row>
    <row r="122" spans="7:9" ht="11.25">
      <c r="G122" s="6"/>
      <c r="H122" s="6"/>
      <c r="I122" s="6"/>
    </row>
    <row r="123" spans="7:9" ht="11.25">
      <c r="G123" s="6"/>
      <c r="H123" s="6"/>
      <c r="I123" s="6"/>
    </row>
    <row r="124" spans="7:9" ht="11.25">
      <c r="G124" s="6"/>
      <c r="H124" s="6"/>
      <c r="I124" s="6"/>
    </row>
    <row r="125" spans="7:9" ht="11.25">
      <c r="G125" s="6"/>
      <c r="H125" s="6"/>
      <c r="I125" s="6"/>
    </row>
    <row r="126" spans="7:9" ht="11.25">
      <c r="G126" s="6"/>
      <c r="H126" s="6"/>
      <c r="I126" s="6"/>
    </row>
    <row r="127" spans="7:9" ht="11.25">
      <c r="G127" s="6"/>
      <c r="H127" s="6"/>
      <c r="I127" s="6"/>
    </row>
    <row r="128" spans="7:9" ht="11.25">
      <c r="G128" s="6"/>
      <c r="H128" s="6"/>
      <c r="I128" s="6"/>
    </row>
    <row r="129" spans="7:9" ht="11.25">
      <c r="G129" s="6"/>
      <c r="H129" s="6"/>
      <c r="I129" s="6"/>
    </row>
    <row r="130" spans="7:9" ht="11.25">
      <c r="G130" s="6"/>
      <c r="H130" s="6"/>
      <c r="I130" s="6"/>
    </row>
    <row r="131" spans="7:9" ht="11.25">
      <c r="G131" s="6"/>
      <c r="H131" s="6"/>
      <c r="I131" s="6"/>
    </row>
    <row r="132" spans="7:9" ht="11.25">
      <c r="G132" s="6"/>
      <c r="H132" s="6"/>
      <c r="I132" s="6"/>
    </row>
    <row r="133" spans="7:9" ht="11.25">
      <c r="G133" s="6"/>
      <c r="H133" s="6"/>
      <c r="I133" s="6"/>
    </row>
    <row r="134" spans="7:9" ht="11.25">
      <c r="G134" s="6"/>
      <c r="H134" s="6"/>
      <c r="I134" s="6"/>
    </row>
    <row r="135" spans="7:9" ht="11.25">
      <c r="G135" s="6"/>
      <c r="H135" s="6"/>
      <c r="I135" s="6"/>
    </row>
    <row r="136" spans="7:9" ht="11.25">
      <c r="G136" s="6"/>
      <c r="H136" s="6"/>
      <c r="I136" s="6"/>
    </row>
    <row r="137" spans="7:9" ht="11.25">
      <c r="G137" s="6"/>
      <c r="H137" s="6"/>
      <c r="I137" s="6"/>
    </row>
    <row r="138" spans="7:9" ht="11.25">
      <c r="G138" s="6"/>
      <c r="H138" s="6"/>
      <c r="I138" s="6"/>
    </row>
    <row r="139" spans="7:9" ht="11.25">
      <c r="G139" s="6"/>
      <c r="H139" s="6"/>
      <c r="I139" s="6"/>
    </row>
    <row r="140" spans="7:9" ht="11.25">
      <c r="G140" s="6"/>
      <c r="H140" s="6"/>
      <c r="I140" s="6"/>
    </row>
    <row r="141" spans="7:9" ht="11.25">
      <c r="G141" s="6"/>
      <c r="H141" s="6"/>
      <c r="I141" s="6"/>
    </row>
    <row r="142" spans="7:9" ht="11.25">
      <c r="G142" s="6"/>
      <c r="H142" s="6"/>
      <c r="I142" s="6"/>
    </row>
    <row r="143" spans="7:9" ht="11.25">
      <c r="G143" s="6"/>
      <c r="H143" s="6"/>
      <c r="I143" s="6"/>
    </row>
    <row r="144" spans="7:9" ht="11.25">
      <c r="G144" s="6"/>
      <c r="H144" s="6"/>
      <c r="I144" s="6"/>
    </row>
    <row r="145" spans="7:9" ht="11.25">
      <c r="G145" s="6"/>
      <c r="H145" s="6"/>
      <c r="I145" s="6"/>
    </row>
    <row r="146" spans="7:9" ht="11.25">
      <c r="G146" s="6"/>
      <c r="H146" s="6"/>
      <c r="I146" s="6"/>
    </row>
    <row r="147" spans="7:9" ht="11.25">
      <c r="G147" s="6"/>
      <c r="H147" s="6"/>
      <c r="I147" s="6"/>
    </row>
    <row r="148" spans="7:9" ht="11.25">
      <c r="G148" s="6"/>
      <c r="H148" s="6"/>
      <c r="I148" s="6"/>
    </row>
    <row r="149" spans="7:9" ht="11.25">
      <c r="G149" s="6"/>
      <c r="H149" s="6"/>
      <c r="I149" s="6"/>
    </row>
    <row r="150" spans="7:9" ht="11.25">
      <c r="G150" s="6"/>
      <c r="H150" s="6"/>
      <c r="I150" s="6"/>
    </row>
    <row r="151" spans="7:9" ht="11.25">
      <c r="G151" s="6"/>
      <c r="H151" s="6"/>
      <c r="I151" s="6"/>
    </row>
    <row r="152" spans="7:9" ht="11.25">
      <c r="G152" s="6"/>
      <c r="H152" s="6"/>
      <c r="I152" s="6"/>
    </row>
    <row r="153" spans="7:9" ht="11.25">
      <c r="G153" s="6"/>
      <c r="H153" s="6"/>
      <c r="I153" s="6"/>
    </row>
    <row r="154" spans="7:9" ht="11.25">
      <c r="G154" s="6"/>
      <c r="H154" s="6"/>
      <c r="I154" s="6"/>
    </row>
    <row r="155" spans="7:9" ht="11.25">
      <c r="G155" s="6"/>
      <c r="H155" s="6"/>
      <c r="I155" s="6"/>
    </row>
    <row r="156" spans="7:9" ht="11.25">
      <c r="G156" s="6"/>
      <c r="H156" s="6"/>
      <c r="I156" s="6"/>
    </row>
    <row r="157" spans="7:9" ht="11.25">
      <c r="G157" s="6"/>
      <c r="H157" s="6"/>
      <c r="I157" s="6"/>
    </row>
    <row r="158" spans="7:9" ht="11.25">
      <c r="G158" s="6"/>
      <c r="H158" s="6"/>
      <c r="I158" s="6"/>
    </row>
    <row r="159" spans="7:9" ht="11.25">
      <c r="G159" s="6"/>
      <c r="H159" s="6"/>
      <c r="I159" s="6"/>
    </row>
    <row r="160" spans="7:9" ht="11.25">
      <c r="G160" s="6"/>
      <c r="H160" s="6"/>
      <c r="I160" s="6"/>
    </row>
    <row r="161" spans="7:9" ht="11.25">
      <c r="G161" s="6"/>
      <c r="H161" s="6"/>
      <c r="I161" s="6"/>
    </row>
    <row r="162" spans="7:9" ht="11.25">
      <c r="G162" s="6"/>
      <c r="H162" s="6"/>
      <c r="I162" s="6"/>
    </row>
    <row r="163" spans="7:9" ht="11.25">
      <c r="G163" s="6"/>
      <c r="H163" s="6"/>
      <c r="I163" s="6"/>
    </row>
    <row r="164" spans="7:9" ht="11.25">
      <c r="G164" s="6"/>
      <c r="H164" s="6"/>
      <c r="I164" s="6"/>
    </row>
    <row r="165" spans="7:9" ht="11.25">
      <c r="G165" s="6"/>
      <c r="H165" s="6"/>
      <c r="I165" s="6"/>
    </row>
    <row r="166" spans="7:9" ht="11.25">
      <c r="G166" s="6"/>
      <c r="H166" s="6"/>
      <c r="I166" s="6"/>
    </row>
    <row r="167" spans="7:9" ht="11.25">
      <c r="G167" s="6"/>
      <c r="H167" s="6"/>
      <c r="I167" s="6"/>
    </row>
    <row r="168" spans="7:9" ht="11.25">
      <c r="G168" s="6"/>
      <c r="H168" s="6"/>
      <c r="I168" s="6"/>
    </row>
    <row r="169" spans="7:9" ht="11.25">
      <c r="G169" s="6"/>
      <c r="H169" s="6"/>
      <c r="I169" s="6"/>
    </row>
    <row r="170" spans="7:9" ht="11.25">
      <c r="G170" s="6"/>
      <c r="H170" s="6"/>
      <c r="I170" s="6"/>
    </row>
    <row r="171" spans="7:9" ht="11.25">
      <c r="G171" s="6"/>
      <c r="H171" s="6"/>
      <c r="I171" s="6"/>
    </row>
    <row r="172" spans="7:9" ht="11.25">
      <c r="G172" s="6"/>
      <c r="H172" s="6"/>
      <c r="I172" s="6"/>
    </row>
    <row r="173" spans="7:9" ht="11.25">
      <c r="G173" s="6"/>
      <c r="H173" s="6"/>
      <c r="I173" s="6"/>
    </row>
    <row r="174" spans="7:9" ht="11.25">
      <c r="G174" s="6"/>
      <c r="H174" s="6"/>
      <c r="I174" s="6"/>
    </row>
    <row r="175" spans="7:9" ht="11.25">
      <c r="G175" s="6"/>
      <c r="H175" s="6"/>
      <c r="I175" s="6"/>
    </row>
    <row r="176" spans="7:9" ht="11.25">
      <c r="G176" s="6"/>
      <c r="H176" s="6"/>
      <c r="I176" s="6"/>
    </row>
    <row r="177" spans="7:9" ht="11.25">
      <c r="G177" s="6"/>
      <c r="H177" s="6"/>
      <c r="I177" s="6"/>
    </row>
    <row r="178" spans="7:9" ht="11.25">
      <c r="G178" s="6"/>
      <c r="H178" s="6"/>
      <c r="I178" s="6"/>
    </row>
    <row r="179" spans="7:9" ht="11.25">
      <c r="G179" s="6"/>
      <c r="H179" s="6"/>
      <c r="I179" s="6"/>
    </row>
    <row r="180" spans="7:9" ht="11.25">
      <c r="G180" s="6"/>
      <c r="H180" s="6"/>
      <c r="I180" s="6"/>
    </row>
    <row r="181" spans="7:9" ht="11.25">
      <c r="G181" s="6"/>
      <c r="H181" s="6"/>
      <c r="I181" s="6"/>
    </row>
    <row r="182" spans="7:9" ht="11.25">
      <c r="G182" s="6"/>
      <c r="H182" s="6"/>
      <c r="I182" s="6"/>
    </row>
    <row r="183" spans="7:9" ht="11.25">
      <c r="G183" s="6"/>
      <c r="H183" s="6"/>
      <c r="I183" s="6"/>
    </row>
    <row r="184" spans="7:9" ht="11.25">
      <c r="G184" s="6"/>
      <c r="H184" s="6"/>
      <c r="I184" s="6"/>
    </row>
    <row r="185" spans="7:9" ht="11.25">
      <c r="G185" s="6"/>
      <c r="H185" s="6"/>
      <c r="I185" s="6"/>
    </row>
    <row r="186" spans="7:9" ht="11.25">
      <c r="G186" s="6"/>
      <c r="H186" s="6"/>
      <c r="I186" s="6"/>
    </row>
    <row r="187" spans="7:9" ht="11.25">
      <c r="G187" s="6"/>
      <c r="H187" s="6"/>
      <c r="I187" s="6"/>
    </row>
    <row r="188" spans="7:9" ht="11.25">
      <c r="G188" s="6"/>
      <c r="H188" s="6"/>
      <c r="I188" s="6"/>
    </row>
    <row r="189" spans="7:9" ht="11.25">
      <c r="G189" s="6"/>
      <c r="H189" s="6"/>
      <c r="I189" s="6"/>
    </row>
    <row r="190" spans="7:9" ht="11.25">
      <c r="G190" s="6"/>
      <c r="H190" s="6"/>
      <c r="I190" s="6"/>
    </row>
    <row r="191" spans="7:9" ht="11.25">
      <c r="G191" s="6"/>
      <c r="H191" s="6"/>
      <c r="I191" s="6"/>
    </row>
    <row r="192" spans="7:9" ht="11.25">
      <c r="G192" s="6"/>
      <c r="H192" s="6"/>
      <c r="I192" s="6"/>
    </row>
    <row r="193" spans="7:9" ht="11.25">
      <c r="G193" s="6"/>
      <c r="H193" s="6"/>
      <c r="I193" s="6"/>
    </row>
    <row r="194" spans="7:9" ht="11.25">
      <c r="G194" s="6"/>
      <c r="H194" s="6"/>
      <c r="I194" s="6"/>
    </row>
    <row r="195" spans="7:9" ht="11.25">
      <c r="G195" s="6"/>
      <c r="H195" s="6"/>
      <c r="I195" s="6"/>
    </row>
    <row r="196" spans="7:9" ht="11.25">
      <c r="G196" s="6"/>
      <c r="H196" s="6"/>
      <c r="I196" s="6"/>
    </row>
    <row r="197" spans="7:9" ht="11.25">
      <c r="G197" s="6"/>
      <c r="H197" s="6"/>
      <c r="I197" s="6"/>
    </row>
    <row r="198" spans="7:9" ht="11.25">
      <c r="G198" s="6"/>
      <c r="H198" s="6"/>
      <c r="I198" s="6"/>
    </row>
    <row r="199" spans="7:9" ht="11.25">
      <c r="G199" s="6"/>
      <c r="H199" s="6"/>
      <c r="I199" s="6"/>
    </row>
    <row r="200" spans="7:9" ht="11.25">
      <c r="G200" s="6"/>
      <c r="H200" s="6"/>
      <c r="I200" s="6"/>
    </row>
    <row r="201" spans="7:9" ht="11.25">
      <c r="G201" s="6"/>
      <c r="H201" s="6"/>
      <c r="I201" s="6"/>
    </row>
    <row r="202" spans="7:9" ht="11.25">
      <c r="G202" s="6"/>
      <c r="H202" s="6"/>
      <c r="I202" s="6"/>
    </row>
    <row r="203" spans="7:9" ht="11.25">
      <c r="G203" s="6"/>
      <c r="H203" s="6"/>
      <c r="I203" s="6"/>
    </row>
    <row r="204" spans="7:9" ht="11.25">
      <c r="G204" s="6"/>
      <c r="H204" s="6"/>
      <c r="I204" s="6"/>
    </row>
    <row r="205" spans="7:9" ht="11.25">
      <c r="G205" s="6"/>
      <c r="H205" s="6"/>
      <c r="I205" s="6"/>
    </row>
    <row r="206" spans="7:9" ht="11.25">
      <c r="G206" s="6"/>
      <c r="H206" s="6"/>
      <c r="I206" s="6"/>
    </row>
    <row r="207" spans="7:9" ht="11.25">
      <c r="G207" s="6"/>
      <c r="H207" s="6"/>
      <c r="I207" s="6"/>
    </row>
    <row r="208" spans="7:9" ht="11.25">
      <c r="G208" s="6"/>
      <c r="H208" s="6"/>
      <c r="I208" s="6"/>
    </row>
    <row r="209" spans="7:9" ht="11.25">
      <c r="G209" s="6"/>
      <c r="H209" s="6"/>
      <c r="I209" s="6"/>
    </row>
    <row r="210" spans="7:9" ht="11.25">
      <c r="G210" s="6"/>
      <c r="H210" s="6"/>
      <c r="I210" s="6"/>
    </row>
    <row r="211" spans="7:9" ht="11.25">
      <c r="G211" s="6"/>
      <c r="H211" s="6"/>
      <c r="I211" s="6"/>
    </row>
    <row r="212" spans="7:9" ht="11.25">
      <c r="G212" s="6"/>
      <c r="H212" s="6"/>
      <c r="I212" s="6"/>
    </row>
    <row r="213" spans="7:9" ht="11.25">
      <c r="G213" s="6"/>
      <c r="H213" s="6"/>
      <c r="I213" s="6"/>
    </row>
    <row r="214" spans="7:9" ht="11.25">
      <c r="G214" s="6"/>
      <c r="H214" s="6"/>
      <c r="I214" s="6"/>
    </row>
    <row r="215" spans="7:9" ht="11.25">
      <c r="G215" s="6"/>
      <c r="H215" s="6"/>
      <c r="I215" s="6"/>
    </row>
    <row r="216" spans="7:9" ht="11.25">
      <c r="G216" s="6"/>
      <c r="H216" s="6"/>
      <c r="I216" s="6"/>
    </row>
    <row r="217" spans="7:9" ht="11.25">
      <c r="G217" s="6"/>
      <c r="H217" s="6"/>
      <c r="I217" s="6"/>
    </row>
    <row r="218" spans="7:9" ht="11.25">
      <c r="G218" s="6"/>
      <c r="H218" s="6"/>
      <c r="I218" s="6"/>
    </row>
    <row r="219" spans="7:9" ht="11.25">
      <c r="G219" s="6"/>
      <c r="H219" s="6"/>
      <c r="I219" s="6"/>
    </row>
    <row r="220" spans="7:9" ht="11.25">
      <c r="G220" s="6"/>
      <c r="H220" s="6"/>
      <c r="I220" s="6"/>
    </row>
    <row r="221" spans="7:9" ht="11.25">
      <c r="G221" s="6"/>
      <c r="H221" s="6"/>
      <c r="I221" s="6"/>
    </row>
    <row r="222" spans="7:9" ht="11.25">
      <c r="G222" s="6"/>
      <c r="H222" s="6"/>
      <c r="I222" s="6"/>
    </row>
    <row r="223" spans="7:9" ht="11.25">
      <c r="G223" s="6"/>
      <c r="H223" s="6"/>
      <c r="I223" s="6"/>
    </row>
    <row r="224" spans="7:9" ht="11.25">
      <c r="G224" s="6"/>
      <c r="H224" s="6"/>
      <c r="I224" s="6"/>
    </row>
    <row r="225" spans="7:9" ht="11.25">
      <c r="G225" s="6"/>
      <c r="H225" s="6"/>
      <c r="I225" s="6"/>
    </row>
    <row r="226" spans="7:9" ht="11.25">
      <c r="G226" s="6"/>
      <c r="H226" s="6"/>
      <c r="I226" s="6"/>
    </row>
    <row r="227" spans="7:9" ht="11.25">
      <c r="G227" s="6"/>
      <c r="H227" s="6"/>
      <c r="I227" s="6"/>
    </row>
    <row r="228" spans="7:9" ht="11.25">
      <c r="G228" s="6"/>
      <c r="H228" s="6"/>
      <c r="I228" s="6"/>
    </row>
    <row r="229" spans="7:9" ht="11.25">
      <c r="G229" s="6"/>
      <c r="H229" s="6"/>
      <c r="I229" s="6"/>
    </row>
    <row r="230" spans="7:9" ht="11.25">
      <c r="G230" s="6"/>
      <c r="H230" s="6"/>
      <c r="I230" s="6"/>
    </row>
    <row r="231" spans="7:9" ht="11.25">
      <c r="G231" s="6"/>
      <c r="H231" s="6"/>
      <c r="I231" s="6"/>
    </row>
    <row r="232" spans="7:9" ht="11.25">
      <c r="G232" s="6"/>
      <c r="H232" s="6"/>
      <c r="I232" s="6"/>
    </row>
    <row r="233" spans="7:9" ht="11.25">
      <c r="G233" s="6"/>
      <c r="H233" s="6"/>
      <c r="I233" s="6"/>
    </row>
    <row r="234" spans="7:9" ht="11.25">
      <c r="G234" s="6"/>
      <c r="H234" s="6"/>
      <c r="I234" s="6"/>
    </row>
    <row r="235" spans="7:9" ht="11.25">
      <c r="G235" s="6"/>
      <c r="H235" s="6"/>
      <c r="I235" s="6"/>
    </row>
    <row r="236" spans="7:9" ht="11.25">
      <c r="G236" s="6"/>
      <c r="H236" s="6"/>
      <c r="I236" s="6"/>
    </row>
    <row r="237" spans="7:9" ht="11.25">
      <c r="G237" s="6"/>
      <c r="H237" s="6"/>
      <c r="I237" s="6"/>
    </row>
    <row r="238" spans="7:9" ht="11.25">
      <c r="G238" s="6"/>
      <c r="H238" s="6"/>
      <c r="I238" s="6"/>
    </row>
    <row r="239" spans="7:9" ht="11.25">
      <c r="G239" s="6"/>
      <c r="H239" s="6"/>
      <c r="I239" s="6"/>
    </row>
    <row r="240" spans="7:9" ht="11.25">
      <c r="G240" s="6"/>
      <c r="H240" s="6"/>
      <c r="I240" s="6"/>
    </row>
    <row r="241" spans="7:9" ht="11.25">
      <c r="G241" s="6"/>
      <c r="H241" s="6"/>
      <c r="I241" s="6"/>
    </row>
    <row r="242" spans="7:9" ht="11.25">
      <c r="G242" s="6"/>
      <c r="H242" s="6"/>
      <c r="I242" s="6"/>
    </row>
    <row r="243" spans="7:9" ht="11.25">
      <c r="G243" s="6"/>
      <c r="H243" s="6"/>
      <c r="I243" s="6"/>
    </row>
    <row r="244" spans="7:9" ht="11.25">
      <c r="G244" s="6"/>
      <c r="H244" s="6"/>
      <c r="I244" s="6"/>
    </row>
    <row r="245" spans="7:9" ht="11.25">
      <c r="G245" s="6"/>
      <c r="H245" s="6"/>
      <c r="I245" s="6"/>
    </row>
    <row r="246" spans="7:9" ht="11.25">
      <c r="G246" s="6"/>
      <c r="H246" s="6"/>
      <c r="I246" s="6"/>
    </row>
    <row r="247" spans="7:9" ht="11.25">
      <c r="G247" s="6"/>
      <c r="H247" s="6"/>
      <c r="I247" s="6"/>
    </row>
    <row r="248" spans="7:9" ht="11.25">
      <c r="G248" s="6"/>
      <c r="H248" s="6"/>
      <c r="I248" s="6"/>
    </row>
    <row r="249" spans="7:9" ht="11.25">
      <c r="G249" s="6"/>
      <c r="H249" s="6"/>
      <c r="I249" s="6"/>
    </row>
    <row r="250" spans="7:9" ht="11.25">
      <c r="G250" s="6"/>
      <c r="H250" s="6"/>
      <c r="I250" s="6"/>
    </row>
    <row r="251" spans="7:9" ht="11.25">
      <c r="G251" s="6"/>
      <c r="H251" s="6"/>
      <c r="I251" s="6"/>
    </row>
    <row r="252" spans="7:9" ht="11.25">
      <c r="G252" s="6"/>
      <c r="H252" s="6"/>
      <c r="I252" s="6"/>
    </row>
    <row r="253" spans="7:9" ht="11.25">
      <c r="G253" s="6"/>
      <c r="H253" s="6"/>
      <c r="I253" s="6"/>
    </row>
    <row r="254" spans="7:9" ht="11.25">
      <c r="G254" s="6"/>
      <c r="H254" s="6"/>
      <c r="I254" s="6"/>
    </row>
    <row r="255" spans="7:9" ht="11.25">
      <c r="G255" s="6"/>
      <c r="H255" s="6"/>
      <c r="I255" s="6"/>
    </row>
    <row r="256" spans="7:9" ht="11.25">
      <c r="G256" s="6"/>
      <c r="H256" s="6"/>
      <c r="I256" s="6"/>
    </row>
    <row r="257" spans="7:9" ht="11.25">
      <c r="G257" s="6"/>
      <c r="H257" s="6"/>
      <c r="I257" s="6"/>
    </row>
    <row r="258" spans="7:9" ht="11.25">
      <c r="G258" s="6"/>
      <c r="H258" s="6"/>
      <c r="I258" s="6"/>
    </row>
    <row r="259" spans="7:9" ht="11.25">
      <c r="G259" s="6"/>
      <c r="H259" s="6"/>
      <c r="I259" s="6"/>
    </row>
    <row r="260" spans="7:9" ht="11.25">
      <c r="G260" s="6"/>
      <c r="H260" s="6"/>
      <c r="I260" s="6"/>
    </row>
    <row r="261" spans="7:9" ht="11.25">
      <c r="G261" s="6"/>
      <c r="H261" s="6"/>
      <c r="I261" s="6"/>
    </row>
    <row r="262" spans="7:9" ht="11.25">
      <c r="G262" s="6"/>
      <c r="H262" s="6"/>
      <c r="I262" s="6"/>
    </row>
    <row r="263" spans="7:9" ht="11.25">
      <c r="G263" s="6"/>
      <c r="H263" s="6"/>
      <c r="I263" s="6"/>
    </row>
    <row r="264" spans="7:9" ht="11.25">
      <c r="G264" s="6"/>
      <c r="H264" s="6"/>
      <c r="I264" s="6"/>
    </row>
    <row r="265" spans="7:9" ht="11.25">
      <c r="G265" s="6"/>
      <c r="H265" s="6"/>
      <c r="I265" s="6"/>
    </row>
    <row r="266" spans="7:9" ht="11.25">
      <c r="G266" s="6"/>
      <c r="H266" s="6"/>
      <c r="I266" s="6"/>
    </row>
    <row r="267" spans="7:9" ht="11.25">
      <c r="G267" s="6"/>
      <c r="H267" s="6"/>
      <c r="I267" s="6"/>
    </row>
    <row r="268" spans="7:9" ht="11.25">
      <c r="G268" s="6"/>
      <c r="H268" s="6"/>
      <c r="I268" s="6"/>
    </row>
    <row r="269" spans="7:9" ht="11.25">
      <c r="G269" s="6"/>
      <c r="H269" s="6"/>
      <c r="I269" s="6"/>
    </row>
    <row r="270" spans="7:9" ht="11.25">
      <c r="G270" s="6"/>
      <c r="H270" s="6"/>
      <c r="I270" s="6"/>
    </row>
    <row r="271" spans="7:9" ht="11.25">
      <c r="G271" s="6"/>
      <c r="H271" s="6"/>
      <c r="I271" s="6"/>
    </row>
    <row r="272" spans="7:9" ht="11.25">
      <c r="G272" s="6"/>
      <c r="H272" s="6"/>
      <c r="I272" s="6"/>
    </row>
    <row r="273" spans="7:9" ht="11.25">
      <c r="G273" s="6"/>
      <c r="H273" s="6"/>
      <c r="I273" s="6"/>
    </row>
    <row r="274" spans="7:9" ht="11.25">
      <c r="G274" s="6"/>
      <c r="H274" s="6"/>
      <c r="I274" s="6"/>
    </row>
    <row r="275" spans="7:9" ht="11.25">
      <c r="G275" s="6"/>
      <c r="H275" s="6"/>
      <c r="I275" s="6"/>
    </row>
    <row r="276" spans="7:9" ht="11.25">
      <c r="G276" s="6"/>
      <c r="H276" s="6"/>
      <c r="I276" s="6"/>
    </row>
    <row r="277" spans="7:9" ht="11.25">
      <c r="G277" s="6"/>
      <c r="H277" s="6"/>
      <c r="I277" s="6"/>
    </row>
    <row r="278" spans="7:9" ht="11.25">
      <c r="G278" s="6"/>
      <c r="H278" s="6"/>
      <c r="I278" s="6"/>
    </row>
    <row r="279" spans="7:9" ht="11.25">
      <c r="G279" s="6"/>
      <c r="H279" s="6"/>
      <c r="I279" s="6"/>
    </row>
    <row r="280" spans="7:9" ht="11.25">
      <c r="G280" s="6"/>
      <c r="H280" s="6"/>
      <c r="I280" s="6"/>
    </row>
    <row r="281" spans="7:9" ht="11.25">
      <c r="G281" s="6"/>
      <c r="H281" s="6"/>
      <c r="I281" s="6"/>
    </row>
    <row r="282" spans="7:9" ht="11.25">
      <c r="G282" s="6"/>
      <c r="H282" s="6"/>
      <c r="I282" s="6"/>
    </row>
    <row r="283" spans="7:9" ht="11.25">
      <c r="G283" s="6"/>
      <c r="H283" s="6"/>
      <c r="I283" s="6"/>
    </row>
    <row r="284" spans="7:9" ht="11.25">
      <c r="G284" s="6"/>
      <c r="H284" s="6"/>
      <c r="I284" s="6"/>
    </row>
    <row r="285" spans="7:9" ht="11.25">
      <c r="G285" s="6"/>
      <c r="H285" s="6"/>
      <c r="I285" s="6"/>
    </row>
    <row r="286" spans="7:9" ht="11.25">
      <c r="G286" s="6"/>
      <c r="H286" s="6"/>
      <c r="I286" s="6"/>
    </row>
    <row r="287" spans="7:9" ht="11.25">
      <c r="G287" s="6"/>
      <c r="H287" s="6"/>
      <c r="I287" s="6"/>
    </row>
    <row r="288" spans="7:9" ht="11.25">
      <c r="G288" s="6"/>
      <c r="H288" s="6"/>
      <c r="I288" s="6"/>
    </row>
    <row r="289" spans="7:9" ht="11.25">
      <c r="G289" s="6"/>
      <c r="H289" s="6"/>
      <c r="I289" s="6"/>
    </row>
    <row r="290" spans="7:9" ht="11.25">
      <c r="G290" s="6"/>
      <c r="H290" s="6"/>
      <c r="I290" s="6"/>
    </row>
    <row r="291" spans="7:9" ht="11.25">
      <c r="G291" s="6"/>
      <c r="H291" s="6"/>
      <c r="I291" s="6"/>
    </row>
    <row r="292" spans="7:9" ht="11.25">
      <c r="G292" s="6"/>
      <c r="H292" s="6"/>
      <c r="I292" s="6"/>
    </row>
    <row r="293" spans="7:9" ht="11.25">
      <c r="G293" s="6"/>
      <c r="H293" s="6"/>
      <c r="I293" s="6"/>
    </row>
    <row r="294" spans="7:9" ht="11.25">
      <c r="G294" s="6"/>
      <c r="H294" s="6"/>
      <c r="I294" s="6"/>
    </row>
    <row r="295" spans="7:9" ht="11.25">
      <c r="G295" s="6"/>
      <c r="H295" s="6"/>
      <c r="I295" s="6"/>
    </row>
    <row r="296" spans="7:9" ht="11.25">
      <c r="G296" s="6"/>
      <c r="H296" s="6"/>
      <c r="I296" s="6"/>
    </row>
    <row r="297" spans="7:9" ht="11.25">
      <c r="G297" s="6"/>
      <c r="H297" s="6"/>
      <c r="I297" s="6"/>
    </row>
    <row r="298" spans="7:9" ht="11.25">
      <c r="G298" s="6"/>
      <c r="H298" s="6"/>
      <c r="I298" s="6"/>
    </row>
    <row r="299" spans="7:9" ht="11.25">
      <c r="G299" s="6"/>
      <c r="H299" s="6"/>
      <c r="I299" s="6"/>
    </row>
    <row r="300" spans="7:9" ht="11.25">
      <c r="G300" s="6"/>
      <c r="H300" s="6"/>
      <c r="I300" s="6"/>
    </row>
    <row r="301" spans="7:9" ht="11.25">
      <c r="G301" s="6"/>
      <c r="H301" s="6"/>
      <c r="I301" s="6"/>
    </row>
    <row r="302" spans="7:9" ht="11.25">
      <c r="G302" s="6"/>
      <c r="H302" s="6"/>
      <c r="I302" s="6"/>
    </row>
    <row r="303" spans="7:9" ht="11.25">
      <c r="G303" s="6"/>
      <c r="H303" s="6"/>
      <c r="I303" s="6"/>
    </row>
    <row r="304" spans="7:9" ht="11.25">
      <c r="G304" s="6"/>
      <c r="H304" s="6"/>
      <c r="I304" s="6"/>
    </row>
    <row r="305" spans="7:9" ht="11.25">
      <c r="G305" s="6"/>
      <c r="H305" s="6"/>
      <c r="I305" s="6"/>
    </row>
    <row r="306" spans="7:9" ht="11.25">
      <c r="G306" s="6"/>
      <c r="H306" s="6"/>
      <c r="I306" s="6"/>
    </row>
    <row r="307" spans="7:9" ht="11.25">
      <c r="G307" s="6"/>
      <c r="H307" s="6"/>
      <c r="I307" s="6"/>
    </row>
    <row r="308" spans="7:9" ht="11.25">
      <c r="G308" s="6"/>
      <c r="H308" s="6"/>
      <c r="I308" s="6"/>
    </row>
    <row r="309" spans="7:9" ht="11.25">
      <c r="G309" s="6"/>
      <c r="H309" s="6"/>
      <c r="I309" s="6"/>
    </row>
    <row r="310" spans="7:9" ht="11.25">
      <c r="G310" s="6"/>
      <c r="H310" s="6"/>
      <c r="I310" s="6"/>
    </row>
    <row r="311" spans="7:9" ht="11.25">
      <c r="G311" s="6"/>
      <c r="H311" s="6"/>
      <c r="I311" s="6"/>
    </row>
    <row r="312" spans="7:9" ht="11.25">
      <c r="G312" s="6"/>
      <c r="H312" s="6"/>
      <c r="I312" s="6"/>
    </row>
    <row r="313" spans="7:9" ht="11.25">
      <c r="G313" s="6"/>
      <c r="H313" s="6"/>
      <c r="I313" s="6"/>
    </row>
    <row r="314" spans="7:9" ht="11.25">
      <c r="G314" s="6"/>
      <c r="H314" s="6"/>
      <c r="I314" s="6"/>
    </row>
    <row r="315" spans="7:9" ht="11.25">
      <c r="G315" s="6"/>
      <c r="H315" s="6"/>
      <c r="I315" s="6"/>
    </row>
    <row r="316" spans="7:9" ht="11.25">
      <c r="G316" s="6"/>
      <c r="H316" s="6"/>
      <c r="I316" s="6"/>
    </row>
    <row r="317" spans="7:9" ht="11.25">
      <c r="G317" s="6"/>
      <c r="H317" s="6"/>
      <c r="I317" s="6"/>
    </row>
    <row r="318" spans="7:9" ht="11.25">
      <c r="G318" s="6"/>
      <c r="H318" s="6"/>
      <c r="I318" s="6"/>
    </row>
    <row r="319" spans="7:9" ht="11.25">
      <c r="G319" s="6"/>
      <c r="H319" s="6"/>
      <c r="I319" s="6"/>
    </row>
    <row r="320" spans="7:9" ht="11.25">
      <c r="G320" s="6"/>
      <c r="H320" s="6"/>
      <c r="I320" s="6"/>
    </row>
    <row r="321" spans="7:9" ht="11.25">
      <c r="G321" s="6"/>
      <c r="H321" s="6"/>
      <c r="I321" s="6"/>
    </row>
    <row r="322" spans="7:9" ht="11.25">
      <c r="G322" s="6"/>
      <c r="H322" s="6"/>
      <c r="I322" s="6"/>
    </row>
    <row r="323" spans="7:9" ht="11.25">
      <c r="G323" s="6"/>
      <c r="H323" s="6"/>
      <c r="I323" s="6"/>
    </row>
    <row r="324" spans="7:9" ht="11.25">
      <c r="G324" s="6"/>
      <c r="H324" s="6"/>
      <c r="I324" s="6"/>
    </row>
    <row r="325" spans="7:9" ht="11.25">
      <c r="G325" s="6"/>
      <c r="H325" s="6"/>
      <c r="I325" s="6"/>
    </row>
    <row r="326" spans="7:9" ht="11.25">
      <c r="G326" s="6"/>
      <c r="H326" s="6"/>
      <c r="I326" s="6"/>
    </row>
    <row r="327" spans="7:9" ht="11.25">
      <c r="G327" s="6"/>
      <c r="H327" s="6"/>
      <c r="I327" s="6"/>
    </row>
    <row r="328" spans="7:9" ht="11.25">
      <c r="G328" s="6"/>
      <c r="H328" s="6"/>
      <c r="I328" s="6"/>
    </row>
    <row r="329" spans="7:9" ht="11.25">
      <c r="G329" s="6"/>
      <c r="H329" s="6"/>
      <c r="I329" s="6"/>
    </row>
    <row r="330" spans="7:9" ht="11.25">
      <c r="G330" s="6"/>
      <c r="H330" s="6"/>
      <c r="I330" s="6"/>
    </row>
    <row r="331" spans="7:9" ht="11.25">
      <c r="G331" s="6"/>
      <c r="H331" s="6"/>
      <c r="I331" s="6"/>
    </row>
    <row r="332" spans="7:9" ht="11.25">
      <c r="G332" s="6"/>
      <c r="H332" s="6"/>
      <c r="I332" s="6"/>
    </row>
    <row r="333" spans="7:9" ht="11.25">
      <c r="G333" s="6"/>
      <c r="H333" s="6"/>
      <c r="I333" s="6"/>
    </row>
    <row r="334" spans="7:9" ht="11.25">
      <c r="G334" s="6"/>
      <c r="H334" s="6"/>
      <c r="I334" s="6"/>
    </row>
    <row r="335" spans="7:9" ht="11.25">
      <c r="G335" s="6"/>
      <c r="H335" s="6"/>
      <c r="I335" s="6"/>
    </row>
    <row r="336" spans="7:9" ht="11.25">
      <c r="G336" s="6"/>
      <c r="H336" s="6"/>
      <c r="I336" s="6"/>
    </row>
    <row r="337" spans="7:9" ht="11.25">
      <c r="G337" s="6"/>
      <c r="H337" s="6"/>
      <c r="I337" s="6"/>
    </row>
    <row r="338" spans="7:9" ht="11.25">
      <c r="G338" s="6"/>
      <c r="H338" s="6"/>
      <c r="I338" s="6"/>
    </row>
    <row r="339" spans="7:9" ht="11.25">
      <c r="G339" s="6"/>
      <c r="H339" s="6"/>
      <c r="I339" s="6"/>
    </row>
    <row r="340" spans="7:9" ht="11.25">
      <c r="G340" s="6"/>
      <c r="H340" s="6"/>
      <c r="I340" s="6"/>
    </row>
    <row r="341" spans="7:9" ht="11.25">
      <c r="G341" s="6"/>
      <c r="H341" s="6"/>
      <c r="I341" s="6"/>
    </row>
    <row r="342" spans="7:9" ht="11.25">
      <c r="G342" s="6"/>
      <c r="H342" s="6"/>
      <c r="I342" s="6"/>
    </row>
    <row r="343" spans="7:9" ht="11.25">
      <c r="G343" s="6"/>
      <c r="H343" s="6"/>
      <c r="I343" s="6"/>
    </row>
    <row r="344" spans="7:9" ht="11.25">
      <c r="G344" s="6"/>
      <c r="H344" s="6"/>
      <c r="I344" s="6"/>
    </row>
    <row r="345" spans="7:9" ht="11.25">
      <c r="G345" s="6"/>
      <c r="H345" s="6"/>
      <c r="I345" s="6"/>
    </row>
    <row r="346" spans="7:9" ht="11.25">
      <c r="G346" s="6"/>
      <c r="H346" s="6"/>
      <c r="I346" s="6"/>
    </row>
    <row r="347" spans="7:9" ht="11.25">
      <c r="G347" s="6"/>
      <c r="H347" s="6"/>
      <c r="I347" s="6"/>
    </row>
    <row r="348" spans="7:9" ht="11.25">
      <c r="G348" s="6"/>
      <c r="H348" s="6"/>
      <c r="I348" s="6"/>
    </row>
    <row r="349" spans="7:9" ht="11.25">
      <c r="G349" s="6"/>
      <c r="H349" s="6"/>
      <c r="I349" s="6"/>
    </row>
    <row r="350" spans="7:9" ht="11.25">
      <c r="G350" s="6"/>
      <c r="H350" s="6"/>
      <c r="I350" s="6"/>
    </row>
    <row r="351" spans="7:9" ht="11.25">
      <c r="G351" s="6"/>
      <c r="H351" s="6"/>
      <c r="I351" s="6"/>
    </row>
    <row r="352" spans="7:9" ht="11.25">
      <c r="G352" s="6"/>
      <c r="H352" s="6"/>
      <c r="I352" s="6"/>
    </row>
    <row r="353" spans="7:9" ht="11.25">
      <c r="G353" s="6"/>
      <c r="H353" s="6"/>
      <c r="I353" s="6"/>
    </row>
    <row r="354" spans="7:9" ht="11.25">
      <c r="G354" s="6"/>
      <c r="H354" s="6"/>
      <c r="I354" s="6"/>
    </row>
    <row r="355" spans="7:9" ht="11.25">
      <c r="G355" s="6"/>
      <c r="H355" s="6"/>
      <c r="I355" s="6"/>
    </row>
    <row r="356" spans="7:9" ht="11.25">
      <c r="G356" s="6"/>
      <c r="H356" s="6"/>
      <c r="I356" s="6"/>
    </row>
    <row r="357" spans="7:9" ht="11.25">
      <c r="G357" s="6"/>
      <c r="H357" s="6"/>
      <c r="I357" s="6"/>
    </row>
    <row r="358" spans="7:9" ht="11.25">
      <c r="G358" s="6"/>
      <c r="H358" s="6"/>
      <c r="I358" s="6"/>
    </row>
    <row r="359" spans="7:9" ht="11.25">
      <c r="G359" s="6"/>
      <c r="H359" s="6"/>
      <c r="I359" s="6"/>
    </row>
    <row r="360" spans="7:9" ht="11.25">
      <c r="G360" s="6"/>
      <c r="H360" s="6"/>
      <c r="I360" s="6"/>
    </row>
    <row r="361" spans="7:9" ht="11.25">
      <c r="G361" s="6"/>
      <c r="H361" s="6"/>
      <c r="I361" s="6"/>
    </row>
    <row r="362" spans="7:9" ht="11.25">
      <c r="G362" s="6"/>
      <c r="H362" s="6"/>
      <c r="I362" s="6"/>
    </row>
    <row r="363" spans="7:9" ht="11.25">
      <c r="G363" s="6"/>
      <c r="H363" s="6"/>
      <c r="I363" s="6"/>
    </row>
    <row r="364" spans="7:9" ht="11.25">
      <c r="G364" s="6"/>
      <c r="H364" s="6"/>
      <c r="I364" s="6"/>
    </row>
    <row r="365" spans="7:9" ht="11.25">
      <c r="G365" s="6"/>
      <c r="H365" s="6"/>
      <c r="I365" s="6"/>
    </row>
    <row r="366" spans="7:9" ht="11.25">
      <c r="G366" s="6"/>
      <c r="H366" s="6"/>
      <c r="I366" s="6"/>
    </row>
    <row r="367" spans="7:9" ht="11.25">
      <c r="G367" s="6"/>
      <c r="H367" s="6"/>
      <c r="I367" s="6"/>
    </row>
    <row r="368" spans="7:9" ht="11.25">
      <c r="G368" s="6"/>
      <c r="H368" s="6"/>
      <c r="I368" s="6"/>
    </row>
    <row r="369" spans="7:9" ht="11.25">
      <c r="G369" s="6"/>
      <c r="H369" s="6"/>
      <c r="I369" s="6"/>
    </row>
    <row r="370" spans="7:9" ht="11.25">
      <c r="G370" s="6"/>
      <c r="H370" s="6"/>
      <c r="I370" s="6"/>
    </row>
    <row r="371" spans="7:9" ht="11.25">
      <c r="G371" s="6"/>
      <c r="H371" s="6"/>
      <c r="I371" s="6"/>
    </row>
    <row r="372" spans="7:9" ht="11.25">
      <c r="G372" s="6"/>
      <c r="H372" s="6"/>
      <c r="I372" s="6"/>
    </row>
    <row r="373" spans="7:9" ht="11.25">
      <c r="G373" s="6"/>
      <c r="H373" s="6"/>
      <c r="I373" s="6"/>
    </row>
    <row r="374" spans="7:9" ht="11.25">
      <c r="G374" s="6"/>
      <c r="H374" s="6"/>
      <c r="I374" s="6"/>
    </row>
    <row r="375" spans="7:9" ht="11.25">
      <c r="G375" s="6"/>
      <c r="H375" s="6"/>
      <c r="I375" s="6"/>
    </row>
    <row r="376" spans="7:9" ht="11.25">
      <c r="G376" s="6"/>
      <c r="H376" s="6"/>
      <c r="I376" s="6"/>
    </row>
    <row r="377" spans="7:9" ht="11.25">
      <c r="G377" s="6"/>
      <c r="H377" s="6"/>
      <c r="I377" s="6"/>
    </row>
    <row r="378" spans="7:9" ht="11.25">
      <c r="G378" s="6"/>
      <c r="H378" s="6"/>
      <c r="I378" s="6"/>
    </row>
    <row r="379" spans="7:9" ht="11.25">
      <c r="G379" s="6"/>
      <c r="H379" s="6"/>
      <c r="I379" s="6"/>
    </row>
    <row r="380" spans="7:9" ht="11.25">
      <c r="G380" s="6"/>
      <c r="H380" s="6"/>
      <c r="I380" s="6"/>
    </row>
    <row r="381" spans="7:9" ht="11.25">
      <c r="G381" s="6"/>
      <c r="H381" s="6"/>
      <c r="I381" s="6"/>
    </row>
    <row r="382" spans="7:9" ht="11.25">
      <c r="G382" s="6"/>
      <c r="H382" s="6"/>
      <c r="I382" s="6"/>
    </row>
    <row r="383" spans="7:9" ht="11.25">
      <c r="G383" s="6"/>
      <c r="H383" s="6"/>
      <c r="I383" s="6"/>
    </row>
    <row r="384" spans="7:9" ht="11.25">
      <c r="G384" s="6"/>
      <c r="H384" s="6"/>
      <c r="I384" s="6"/>
    </row>
    <row r="385" spans="7:9" ht="11.25">
      <c r="G385" s="6"/>
      <c r="H385" s="6"/>
      <c r="I385" s="6"/>
    </row>
    <row r="386" spans="7:9" ht="11.25">
      <c r="G386" s="6"/>
      <c r="H386" s="6"/>
      <c r="I386" s="6"/>
    </row>
    <row r="387" spans="7:9" ht="11.25">
      <c r="G387" s="6"/>
      <c r="H387" s="6"/>
      <c r="I387" s="6"/>
    </row>
    <row r="388" spans="7:9" ht="11.25">
      <c r="G388" s="6"/>
      <c r="H388" s="6"/>
      <c r="I388" s="6"/>
    </row>
    <row r="389" spans="7:9" ht="11.25">
      <c r="G389" s="6"/>
      <c r="H389" s="6"/>
      <c r="I389" s="6"/>
    </row>
    <row r="390" spans="7:9" ht="11.25">
      <c r="G390" s="6"/>
      <c r="H390" s="6"/>
      <c r="I390" s="6"/>
    </row>
    <row r="391" spans="7:9" ht="11.25">
      <c r="G391" s="6"/>
      <c r="H391" s="6"/>
      <c r="I391" s="6"/>
    </row>
    <row r="392" spans="7:9" ht="11.25">
      <c r="G392" s="6"/>
      <c r="H392" s="6"/>
      <c r="I392" s="6"/>
    </row>
    <row r="393" spans="7:9" ht="11.25">
      <c r="G393" s="6"/>
      <c r="H393" s="6"/>
      <c r="I393" s="6"/>
    </row>
    <row r="394" spans="7:9" ht="11.25">
      <c r="G394" s="6"/>
      <c r="H394" s="6"/>
      <c r="I394" s="6"/>
    </row>
    <row r="395" spans="7:9" ht="11.25">
      <c r="G395" s="6"/>
      <c r="H395" s="6"/>
      <c r="I395" s="6"/>
    </row>
    <row r="396" spans="7:9" ht="11.25">
      <c r="G396" s="6"/>
      <c r="H396" s="6"/>
      <c r="I396" s="6"/>
    </row>
    <row r="397" spans="7:9" ht="11.25">
      <c r="G397" s="6"/>
      <c r="H397" s="6"/>
      <c r="I397" s="6"/>
    </row>
    <row r="398" spans="7:9" ht="11.25">
      <c r="G398" s="6"/>
      <c r="H398" s="6"/>
      <c r="I398" s="6"/>
    </row>
    <row r="399" spans="7:9" ht="11.25">
      <c r="G399" s="6"/>
      <c r="H399" s="6"/>
      <c r="I399" s="6"/>
    </row>
    <row r="400" spans="7:9" ht="11.25">
      <c r="G400" s="6"/>
      <c r="H400" s="6"/>
      <c r="I400" s="6"/>
    </row>
    <row r="401" spans="7:9" ht="11.25">
      <c r="G401" s="6"/>
      <c r="H401" s="6"/>
      <c r="I401" s="6"/>
    </row>
    <row r="402" spans="7:9" ht="11.25">
      <c r="G402" s="6"/>
      <c r="H402" s="6"/>
      <c r="I402" s="6"/>
    </row>
    <row r="403" spans="7:9" ht="11.25">
      <c r="G403" s="6"/>
      <c r="H403" s="6"/>
      <c r="I403" s="6"/>
    </row>
    <row r="404" spans="7:9" ht="11.25">
      <c r="G404" s="6"/>
      <c r="H404" s="6"/>
      <c r="I404" s="6"/>
    </row>
    <row r="405" spans="7:9" ht="11.25">
      <c r="G405" s="6"/>
      <c r="H405" s="6"/>
      <c r="I405" s="6"/>
    </row>
    <row r="406" spans="7:9" ht="11.25">
      <c r="G406" s="6"/>
      <c r="H406" s="6"/>
      <c r="I406" s="6"/>
    </row>
    <row r="407" spans="7:9" ht="11.25">
      <c r="G407" s="6"/>
      <c r="H407" s="6"/>
      <c r="I407" s="6"/>
    </row>
    <row r="408" spans="7:9" ht="11.25">
      <c r="G408" s="6"/>
      <c r="H408" s="6"/>
      <c r="I408" s="6"/>
    </row>
    <row r="409" spans="7:9" ht="11.25">
      <c r="G409" s="6"/>
      <c r="H409" s="6"/>
      <c r="I409" s="6"/>
    </row>
    <row r="410" spans="7:9" ht="11.25">
      <c r="G410" s="6"/>
      <c r="H410" s="6"/>
      <c r="I410" s="6"/>
    </row>
    <row r="411" spans="7:9" ht="11.25">
      <c r="G411" s="6"/>
      <c r="H411" s="6"/>
      <c r="I411" s="6"/>
    </row>
    <row r="412" spans="7:9" ht="11.25">
      <c r="G412" s="6"/>
      <c r="H412" s="6"/>
      <c r="I412" s="6"/>
    </row>
    <row r="413" spans="7:9" ht="11.25">
      <c r="G413" s="6"/>
      <c r="H413" s="6"/>
      <c r="I413" s="6"/>
    </row>
    <row r="414" spans="7:9" ht="11.25">
      <c r="G414" s="6"/>
      <c r="H414" s="6"/>
      <c r="I414" s="6"/>
    </row>
    <row r="415" spans="7:9" ht="11.25">
      <c r="G415" s="6"/>
      <c r="H415" s="6"/>
      <c r="I415" s="6"/>
    </row>
    <row r="416" spans="7:9" ht="11.25">
      <c r="G416" s="6"/>
      <c r="H416" s="6"/>
      <c r="I416" s="6"/>
    </row>
    <row r="417" spans="7:9" ht="11.25">
      <c r="G417" s="6"/>
      <c r="H417" s="6"/>
      <c r="I417" s="6"/>
    </row>
    <row r="418" spans="7:9" ht="11.25">
      <c r="G418" s="6"/>
      <c r="H418" s="6"/>
      <c r="I418" s="6"/>
    </row>
    <row r="419" spans="7:9" ht="11.25">
      <c r="G419" s="6"/>
      <c r="H419" s="6"/>
      <c r="I419" s="6"/>
    </row>
    <row r="420" spans="7:9" ht="11.25">
      <c r="G420" s="6"/>
      <c r="H420" s="6"/>
      <c r="I420" s="6"/>
    </row>
    <row r="421" spans="7:9" ht="11.25">
      <c r="G421" s="6"/>
      <c r="H421" s="6"/>
      <c r="I421" s="6"/>
    </row>
    <row r="422" spans="7:9" ht="11.25">
      <c r="G422" s="6"/>
      <c r="H422" s="6"/>
      <c r="I422" s="6"/>
    </row>
    <row r="423" spans="7:9" ht="11.25">
      <c r="G423" s="6"/>
      <c r="H423" s="6"/>
      <c r="I423" s="6"/>
    </row>
    <row r="424" spans="7:9" ht="11.25">
      <c r="G424" s="6"/>
      <c r="H424" s="6"/>
      <c r="I424" s="6"/>
    </row>
    <row r="425" spans="7:9" ht="11.25">
      <c r="G425" s="6"/>
      <c r="H425" s="6"/>
      <c r="I425" s="6"/>
    </row>
    <row r="426" spans="7:9" ht="11.25">
      <c r="G426" s="6"/>
      <c r="H426" s="6"/>
      <c r="I426" s="6"/>
    </row>
    <row r="427" spans="7:9" ht="11.25">
      <c r="G427" s="6"/>
      <c r="H427" s="6"/>
      <c r="I427" s="6"/>
    </row>
    <row r="428" spans="7:9" ht="11.25">
      <c r="G428" s="6"/>
      <c r="H428" s="6"/>
      <c r="I428" s="6"/>
    </row>
    <row r="429" spans="7:9" ht="11.25">
      <c r="G429" s="6"/>
      <c r="H429" s="6"/>
      <c r="I429" s="6"/>
    </row>
    <row r="430" spans="7:9" ht="11.25">
      <c r="G430" s="6"/>
      <c r="H430" s="6"/>
      <c r="I430" s="6"/>
    </row>
    <row r="431" spans="7:9" ht="11.25">
      <c r="G431" s="6"/>
      <c r="H431" s="6"/>
      <c r="I431" s="6"/>
    </row>
    <row r="432" spans="7:9" ht="11.25">
      <c r="G432" s="6"/>
      <c r="H432" s="6"/>
      <c r="I432" s="6"/>
    </row>
    <row r="433" spans="7:9" ht="11.25">
      <c r="G433" s="6"/>
      <c r="H433" s="6"/>
      <c r="I433" s="6"/>
    </row>
    <row r="434" spans="7:9" ht="11.25">
      <c r="G434" s="6"/>
      <c r="H434" s="6"/>
      <c r="I434" s="6"/>
    </row>
    <row r="435" spans="7:9" ht="11.25">
      <c r="G435" s="6"/>
      <c r="H435" s="6"/>
      <c r="I435" s="6"/>
    </row>
    <row r="436" spans="7:9" ht="11.25">
      <c r="G436" s="6"/>
      <c r="H436" s="6"/>
      <c r="I436" s="6"/>
    </row>
    <row r="437" spans="7:9" ht="11.25">
      <c r="G437" s="6"/>
      <c r="H437" s="6"/>
      <c r="I437" s="6"/>
    </row>
    <row r="438" spans="7:9" ht="11.25">
      <c r="G438" s="6"/>
      <c r="H438" s="6"/>
      <c r="I438" s="6"/>
    </row>
    <row r="439" spans="7:9" ht="11.25">
      <c r="G439" s="6"/>
      <c r="H439" s="6"/>
      <c r="I439" s="6"/>
    </row>
    <row r="440" spans="7:9" ht="11.25">
      <c r="G440" s="6"/>
      <c r="H440" s="6"/>
      <c r="I440" s="6"/>
    </row>
    <row r="441" spans="7:9" ht="11.25">
      <c r="G441" s="6"/>
      <c r="H441" s="6"/>
      <c r="I441" s="6"/>
    </row>
    <row r="442" spans="7:9" ht="11.25">
      <c r="G442" s="6"/>
      <c r="H442" s="6"/>
      <c r="I442" s="6"/>
    </row>
    <row r="443" spans="7:9" ht="11.25">
      <c r="G443" s="6"/>
      <c r="H443" s="6"/>
      <c r="I443" s="6"/>
    </row>
    <row r="444" spans="7:9" ht="11.25">
      <c r="G444" s="6"/>
      <c r="H444" s="6"/>
      <c r="I444" s="6"/>
    </row>
    <row r="445" spans="7:9" ht="11.25">
      <c r="G445" s="6"/>
      <c r="H445" s="6"/>
      <c r="I445" s="6"/>
    </row>
    <row r="446" spans="7:9" ht="11.25">
      <c r="G446" s="6"/>
      <c r="H446" s="6"/>
      <c r="I446" s="6"/>
    </row>
    <row r="447" spans="7:9" ht="11.25">
      <c r="G447" s="6"/>
      <c r="H447" s="6"/>
      <c r="I447" s="6"/>
    </row>
    <row r="448" spans="7:9" ht="11.25">
      <c r="G448" s="6"/>
      <c r="H448" s="6"/>
      <c r="I448" s="6"/>
    </row>
  </sheetData>
  <mergeCells count="2">
    <mergeCell ref="A1:S1"/>
    <mergeCell ref="A3:S3"/>
  </mergeCells>
  <printOptions/>
  <pageMargins left="0.3937007874015748" right="0.3937007874015748" top="0.8267716535433072" bottom="0.8661417322834646" header="0.5118110236220472" footer="0.5118110236220472"/>
  <pageSetup horizontalDpi="360" verticalDpi="360" orientation="portrait" paperSize="9" scale="102" r:id="rId1"/>
  <headerFooter alignWithMargins="0">
    <oddHeader>&amp;L
&amp;8 4-8 января 2004г.&amp;C&amp;8"НЕВСКИЕ ВЕРТИКАЛИ-2004"&amp;R
&amp;8г.Санкт-Петербург</oddHeader>
    <oddFooter>&amp;R&amp;8Страница 12 из 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workbookViewId="0" topLeftCell="A1">
      <selection activeCell="O5" sqref="O5"/>
    </sheetView>
  </sheetViews>
  <sheetFormatPr defaultColWidth="9.00390625" defaultRowHeight="12.75"/>
  <cols>
    <col min="1" max="1" width="5.625" style="6" bestFit="1" customWidth="1"/>
    <col min="2" max="2" width="20.00390625" style="2" customWidth="1"/>
    <col min="3" max="3" width="4.125" style="6" bestFit="1" customWidth="1"/>
    <col min="4" max="4" width="5.125" style="6" customWidth="1"/>
    <col min="5" max="5" width="12.00390625" style="2" customWidth="1"/>
    <col min="6" max="6" width="18.00390625" style="3" customWidth="1"/>
    <col min="7" max="7" width="7.75390625" style="1" hidden="1" customWidth="1"/>
    <col min="8" max="8" width="7.375" style="1" hidden="1" customWidth="1"/>
    <col min="9" max="9" width="6.75390625" style="6" customWidth="1"/>
    <col min="10" max="11" width="6.75390625" style="2" hidden="1" customWidth="1"/>
    <col min="12" max="12" width="6.75390625" style="6" customWidth="1"/>
    <col min="13" max="14" width="6.75390625" style="2" hidden="1" customWidth="1"/>
    <col min="15" max="15" width="6.75390625" style="2" customWidth="1"/>
    <col min="16" max="16" width="6.75390625" style="6" hidden="1" customWidth="1"/>
    <col min="17" max="17" width="6.75390625" style="2" hidden="1" customWidth="1"/>
    <col min="18" max="18" width="6.75390625" style="2" customWidth="1"/>
    <col min="19" max="19" width="6.75390625" style="6" customWidth="1"/>
    <col min="20" max="16384" width="9.125" style="2" customWidth="1"/>
  </cols>
  <sheetData>
    <row r="1" spans="1:19" ht="11.25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1.25">
      <c r="A2" s="58" t="s">
        <v>388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8" ht="11.25" hidden="1">
      <c r="B3" s="6"/>
      <c r="E3" s="6"/>
      <c r="F3" s="6"/>
      <c r="G3" s="6"/>
      <c r="H3" s="6"/>
    </row>
    <row r="4" ht="12.75">
      <c r="A4" s="3" t="s">
        <v>369</v>
      </c>
    </row>
    <row r="5" spans="1:19" s="10" customFormat="1" ht="22.5">
      <c r="A5" s="22" t="s">
        <v>377</v>
      </c>
      <c r="B5" s="22" t="s">
        <v>389</v>
      </c>
      <c r="C5" s="22" t="s">
        <v>350</v>
      </c>
      <c r="D5" s="22" t="s">
        <v>351</v>
      </c>
      <c r="E5" s="22" t="s">
        <v>348</v>
      </c>
      <c r="F5" s="22" t="s">
        <v>349</v>
      </c>
      <c r="G5" s="29" t="s">
        <v>371</v>
      </c>
      <c r="H5" s="29" t="s">
        <v>372</v>
      </c>
      <c r="I5" s="29" t="s">
        <v>380</v>
      </c>
      <c r="J5" s="29" t="s">
        <v>371</v>
      </c>
      <c r="K5" s="29" t="s">
        <v>372</v>
      </c>
      <c r="L5" s="22" t="s">
        <v>379</v>
      </c>
      <c r="M5" s="29" t="s">
        <v>371</v>
      </c>
      <c r="N5" s="29" t="s">
        <v>372</v>
      </c>
      <c r="O5" s="23" t="s">
        <v>406</v>
      </c>
      <c r="P5" s="29" t="s">
        <v>371</v>
      </c>
      <c r="Q5" s="29" t="s">
        <v>372</v>
      </c>
      <c r="R5" s="29" t="s">
        <v>378</v>
      </c>
      <c r="S5" s="23" t="s">
        <v>382</v>
      </c>
    </row>
    <row r="6" spans="1:19" ht="11.25">
      <c r="A6" s="7">
        <v>1</v>
      </c>
      <c r="B6" s="4" t="s">
        <v>108</v>
      </c>
      <c r="C6" s="7">
        <v>89</v>
      </c>
      <c r="D6" s="7" t="s">
        <v>4</v>
      </c>
      <c r="E6" s="4" t="s">
        <v>78</v>
      </c>
      <c r="F6" s="5" t="s">
        <v>79</v>
      </c>
      <c r="G6" s="9">
        <v>0.0002590277777777778</v>
      </c>
      <c r="H6" s="9">
        <v>0.0002568287037037037</v>
      </c>
      <c r="I6" s="9">
        <f aca="true" t="shared" si="0" ref="I6:I46">G6+H6</f>
        <v>0.0005158564814814815</v>
      </c>
      <c r="J6" s="9">
        <v>0.00021516203703703704</v>
      </c>
      <c r="K6" s="9">
        <v>0.00023298611111111108</v>
      </c>
      <c r="L6" s="9">
        <f aca="true" t="shared" si="1" ref="L6:L15">J6+K6</f>
        <v>0.00044814814814814815</v>
      </c>
      <c r="M6" s="9">
        <v>0.00022870370370370373</v>
      </c>
      <c r="N6" s="9">
        <v>0.00021932870370370368</v>
      </c>
      <c r="O6" s="9">
        <f>M6+N6</f>
        <v>0.0004480324074074074</v>
      </c>
      <c r="P6" s="9">
        <v>0.00017187500000000002</v>
      </c>
      <c r="Q6" s="9">
        <v>0.00024363425925925928</v>
      </c>
      <c r="R6" s="9">
        <f>P6+Q6</f>
        <v>0.0004155092592592593</v>
      </c>
      <c r="S6" s="23" t="s">
        <v>4</v>
      </c>
    </row>
    <row r="7" spans="1:19" ht="11.25">
      <c r="A7" s="7">
        <v>2</v>
      </c>
      <c r="B7" s="4" t="s">
        <v>53</v>
      </c>
      <c r="C7" s="7">
        <v>90</v>
      </c>
      <c r="D7" s="7">
        <v>1</v>
      </c>
      <c r="E7" s="4" t="s">
        <v>35</v>
      </c>
      <c r="F7" s="5" t="s">
        <v>36</v>
      </c>
      <c r="G7" s="9">
        <v>0.0002140046296296296</v>
      </c>
      <c r="H7" s="9">
        <v>0.0002819444444444444</v>
      </c>
      <c r="I7" s="9">
        <f t="shared" si="0"/>
        <v>0.000495949074074074</v>
      </c>
      <c r="J7" s="9">
        <v>0.00019722222222222222</v>
      </c>
      <c r="K7" s="9">
        <v>0.00022349537037037035</v>
      </c>
      <c r="L7" s="9">
        <f t="shared" si="1"/>
        <v>0.00042071759259259254</v>
      </c>
      <c r="M7" s="9">
        <v>0.0002037037037037037</v>
      </c>
      <c r="N7" s="9">
        <v>0.0002657407407407407</v>
      </c>
      <c r="O7" s="9">
        <f>M7+N7</f>
        <v>0.0004694444444444444</v>
      </c>
      <c r="P7" s="9">
        <v>0.0001789351851851852</v>
      </c>
      <c r="Q7" s="9">
        <v>0.0002568287037037037</v>
      </c>
      <c r="R7" s="9">
        <f>P7+Q7</f>
        <v>0.0004357638888888889</v>
      </c>
      <c r="S7" s="23" t="s">
        <v>4</v>
      </c>
    </row>
    <row r="8" spans="1:19" ht="11.25">
      <c r="A8" s="7">
        <v>3</v>
      </c>
      <c r="B8" s="4" t="s">
        <v>155</v>
      </c>
      <c r="C8" s="7">
        <v>89</v>
      </c>
      <c r="D8" s="7" t="s">
        <v>4</v>
      </c>
      <c r="E8" s="4" t="s">
        <v>152</v>
      </c>
      <c r="F8" s="5" t="s">
        <v>368</v>
      </c>
      <c r="G8" s="9">
        <v>0.00029560185185185185</v>
      </c>
      <c r="H8" s="9">
        <v>0.00026944444444444444</v>
      </c>
      <c r="I8" s="9">
        <f t="shared" si="0"/>
        <v>0.0005650462962962963</v>
      </c>
      <c r="J8" s="9">
        <v>0.00023113425925925924</v>
      </c>
      <c r="K8" s="9">
        <v>0.00023761574074074074</v>
      </c>
      <c r="L8" s="9">
        <f t="shared" si="1"/>
        <v>0.00046875</v>
      </c>
      <c r="M8" s="9" t="s">
        <v>375</v>
      </c>
      <c r="N8" s="9"/>
      <c r="O8" s="9" t="s">
        <v>375</v>
      </c>
      <c r="P8" s="9">
        <v>0.00021412037037037038</v>
      </c>
      <c r="Q8" s="9">
        <v>0.0002653935185185185</v>
      </c>
      <c r="R8" s="9">
        <f>P8+Q8</f>
        <v>0.00047951388888888886</v>
      </c>
      <c r="S8" s="23" t="s">
        <v>4</v>
      </c>
    </row>
    <row r="9" spans="1:19" ht="12" thickBot="1">
      <c r="A9" s="15">
        <v>4</v>
      </c>
      <c r="B9" s="16" t="s">
        <v>81</v>
      </c>
      <c r="C9" s="15">
        <v>89</v>
      </c>
      <c r="D9" s="15" t="s">
        <v>4</v>
      </c>
      <c r="E9" s="16" t="s">
        <v>78</v>
      </c>
      <c r="F9" s="17" t="s">
        <v>79</v>
      </c>
      <c r="G9" s="18">
        <v>0.00027222222222222226</v>
      </c>
      <c r="H9" s="18">
        <v>0.00029942129629629633</v>
      </c>
      <c r="I9" s="18">
        <f t="shared" si="0"/>
        <v>0.0005716435185185186</v>
      </c>
      <c r="J9" s="18">
        <v>0.0002337962962962963</v>
      </c>
      <c r="K9" s="18">
        <v>0.00022939814814814814</v>
      </c>
      <c r="L9" s="18">
        <f t="shared" si="1"/>
        <v>0.00046319444444444446</v>
      </c>
      <c r="M9" s="9">
        <v>0.0003119212962962963</v>
      </c>
      <c r="N9" s="9">
        <v>0.0002641203703703704</v>
      </c>
      <c r="O9" s="18">
        <f>M9+N9</f>
        <v>0.0005760416666666668</v>
      </c>
      <c r="P9" s="18">
        <v>0.0002591435185185185</v>
      </c>
      <c r="Q9" s="18">
        <v>0.00024097222222222225</v>
      </c>
      <c r="R9" s="18">
        <f>P9+Q9</f>
        <v>0.0005001157407407408</v>
      </c>
      <c r="S9" s="23" t="s">
        <v>4</v>
      </c>
    </row>
    <row r="10" spans="1:19" ht="11.25">
      <c r="A10" s="11">
        <v>5</v>
      </c>
      <c r="B10" s="12" t="s">
        <v>223</v>
      </c>
      <c r="C10" s="11">
        <v>89</v>
      </c>
      <c r="D10" s="11" t="s">
        <v>4</v>
      </c>
      <c r="E10" s="12" t="s">
        <v>13</v>
      </c>
      <c r="F10" s="13" t="s">
        <v>215</v>
      </c>
      <c r="G10" s="14">
        <v>0.00024189814814814812</v>
      </c>
      <c r="H10" s="14">
        <v>0.00027418981481481484</v>
      </c>
      <c r="I10" s="14">
        <f t="shared" si="0"/>
        <v>0.000516087962962963</v>
      </c>
      <c r="J10" s="14">
        <v>0.0002487268518518518</v>
      </c>
      <c r="K10" s="14">
        <v>0.0002275462962962963</v>
      </c>
      <c r="L10" s="14">
        <f t="shared" si="1"/>
        <v>0.0004762731481481481</v>
      </c>
      <c r="S10" s="23" t="s">
        <v>4</v>
      </c>
    </row>
    <row r="11" spans="1:19" ht="11.25">
      <c r="A11" s="7">
        <v>6</v>
      </c>
      <c r="B11" s="4" t="s">
        <v>231</v>
      </c>
      <c r="C11" s="7">
        <v>89</v>
      </c>
      <c r="D11" s="7" t="s">
        <v>4</v>
      </c>
      <c r="E11" s="4" t="s">
        <v>232</v>
      </c>
      <c r="F11" s="5" t="s">
        <v>362</v>
      </c>
      <c r="G11" s="9">
        <v>0.000256712962962963</v>
      </c>
      <c r="H11" s="9">
        <v>0.0002880787037037037</v>
      </c>
      <c r="I11" s="9">
        <f t="shared" si="0"/>
        <v>0.0005447916666666667</v>
      </c>
      <c r="J11" s="9">
        <v>0.00022210648148148152</v>
      </c>
      <c r="K11" s="9">
        <v>0.00026504629629629626</v>
      </c>
      <c r="L11" s="9">
        <f t="shared" si="1"/>
        <v>0.00048715277777777776</v>
      </c>
      <c r="S11" s="23" t="s">
        <v>4</v>
      </c>
    </row>
    <row r="12" spans="1:19" ht="11.25">
      <c r="A12" s="7">
        <v>7</v>
      </c>
      <c r="B12" s="4" t="s">
        <v>261</v>
      </c>
      <c r="C12" s="7">
        <v>90</v>
      </c>
      <c r="D12" s="7" t="s">
        <v>4</v>
      </c>
      <c r="E12" s="4" t="s">
        <v>252</v>
      </c>
      <c r="F12" s="5" t="s">
        <v>253</v>
      </c>
      <c r="G12" s="9">
        <v>0.00024305555555555552</v>
      </c>
      <c r="H12" s="9">
        <v>0.00022002314814814814</v>
      </c>
      <c r="I12" s="9">
        <f t="shared" si="0"/>
        <v>0.00046307870370370367</v>
      </c>
      <c r="J12" s="9">
        <v>0.0002357638888888889</v>
      </c>
      <c r="K12" s="9">
        <v>0.00026597222222222224</v>
      </c>
      <c r="L12" s="9">
        <f t="shared" si="1"/>
        <v>0.0005017361111111111</v>
      </c>
      <c r="S12" s="23" t="s">
        <v>4</v>
      </c>
    </row>
    <row r="13" spans="1:19" ht="11.25">
      <c r="A13" s="7">
        <v>8</v>
      </c>
      <c r="B13" s="4" t="s">
        <v>263</v>
      </c>
      <c r="C13" s="7">
        <v>90</v>
      </c>
      <c r="D13" s="7">
        <v>1</v>
      </c>
      <c r="E13" s="4" t="s">
        <v>252</v>
      </c>
      <c r="F13" s="5" t="s">
        <v>253</v>
      </c>
      <c r="G13" s="9">
        <v>0.00025567129629629627</v>
      </c>
      <c r="H13" s="9">
        <v>0.00026817129629629635</v>
      </c>
      <c r="I13" s="9">
        <f t="shared" si="0"/>
        <v>0.0005238425925925927</v>
      </c>
      <c r="J13" s="9">
        <v>0.00023194444444444442</v>
      </c>
      <c r="K13" s="9">
        <v>0.0002822916666666667</v>
      </c>
      <c r="L13" s="9">
        <f t="shared" si="1"/>
        <v>0.0005142361111111111</v>
      </c>
      <c r="S13" s="23" t="s">
        <v>4</v>
      </c>
    </row>
    <row r="14" spans="1:19" ht="11.25">
      <c r="A14" s="7">
        <v>9</v>
      </c>
      <c r="B14" s="4" t="s">
        <v>328</v>
      </c>
      <c r="C14" s="7">
        <v>90</v>
      </c>
      <c r="D14" s="7" t="s">
        <v>4</v>
      </c>
      <c r="E14" s="4" t="s">
        <v>318</v>
      </c>
      <c r="F14" s="5" t="s">
        <v>319</v>
      </c>
      <c r="G14" s="9">
        <v>0.0002685185185185185</v>
      </c>
      <c r="H14" s="9">
        <v>0.0003173611111111111</v>
      </c>
      <c r="I14" s="9">
        <f t="shared" si="0"/>
        <v>0.0005858796296296296</v>
      </c>
      <c r="J14" s="9">
        <v>0.00023020833333333335</v>
      </c>
      <c r="K14" s="9">
        <v>0.00030590277777777777</v>
      </c>
      <c r="L14" s="9">
        <f t="shared" si="1"/>
        <v>0.0005361111111111111</v>
      </c>
      <c r="S14" s="23" t="s">
        <v>4</v>
      </c>
    </row>
    <row r="15" spans="1:19" ht="11.25">
      <c r="A15" s="7">
        <v>10</v>
      </c>
      <c r="B15" s="4" t="s">
        <v>273</v>
      </c>
      <c r="C15" s="7">
        <v>89</v>
      </c>
      <c r="D15" s="7" t="s">
        <v>4</v>
      </c>
      <c r="E15" s="4" t="s">
        <v>272</v>
      </c>
      <c r="F15" s="5"/>
      <c r="G15" s="9">
        <v>0.00028182870370370373</v>
      </c>
      <c r="H15" s="9">
        <v>0.0003256944444444445</v>
      </c>
      <c r="I15" s="9">
        <f t="shared" si="0"/>
        <v>0.0006075231481481483</v>
      </c>
      <c r="J15" s="9">
        <v>0.0002518518518518519</v>
      </c>
      <c r="K15" s="9">
        <v>0.0002960648148148148</v>
      </c>
      <c r="L15" s="9">
        <f t="shared" si="1"/>
        <v>0.0005479166666666667</v>
      </c>
      <c r="S15" s="23" t="s">
        <v>4</v>
      </c>
    </row>
    <row r="16" spans="1:19" ht="11.25">
      <c r="A16" s="7">
        <v>11</v>
      </c>
      <c r="B16" s="30" t="s">
        <v>265</v>
      </c>
      <c r="C16" s="7">
        <v>90</v>
      </c>
      <c r="D16" s="7">
        <v>1</v>
      </c>
      <c r="E16" s="30" t="s">
        <v>252</v>
      </c>
      <c r="F16" s="30" t="s">
        <v>253</v>
      </c>
      <c r="G16" s="9">
        <v>0.0003271990740740741</v>
      </c>
      <c r="H16" s="9">
        <v>0.00028564814814814815</v>
      </c>
      <c r="I16" s="9">
        <f t="shared" si="0"/>
        <v>0.0006128472222222223</v>
      </c>
      <c r="J16" s="9">
        <v>0.0002642361111111111</v>
      </c>
      <c r="K16" s="9">
        <v>0.0002925925925925926</v>
      </c>
      <c r="L16" s="9">
        <f>J16+K16</f>
        <v>0.0005568287037037037</v>
      </c>
      <c r="S16" s="23" t="s">
        <v>4</v>
      </c>
    </row>
    <row r="17" spans="1:19" ht="11.25">
      <c r="A17" s="7">
        <v>12</v>
      </c>
      <c r="B17" s="4" t="s">
        <v>267</v>
      </c>
      <c r="C17" s="7">
        <v>90</v>
      </c>
      <c r="D17" s="7">
        <v>1</v>
      </c>
      <c r="E17" s="4" t="s">
        <v>268</v>
      </c>
      <c r="F17" s="5"/>
      <c r="G17" s="9">
        <v>0.000268287037037037</v>
      </c>
      <c r="H17" s="9">
        <v>0.0002599537037037037</v>
      </c>
      <c r="I17" s="9">
        <f t="shared" si="0"/>
        <v>0.0005282407407407407</v>
      </c>
      <c r="J17" s="9" t="s">
        <v>375</v>
      </c>
      <c r="K17" s="9"/>
      <c r="L17" s="9" t="s">
        <v>375</v>
      </c>
      <c r="S17" s="23" t="s">
        <v>4</v>
      </c>
    </row>
    <row r="18" spans="1:19" ht="11.25">
      <c r="A18" s="7">
        <v>13</v>
      </c>
      <c r="B18" s="4" t="s">
        <v>290</v>
      </c>
      <c r="C18" s="7">
        <v>90</v>
      </c>
      <c r="D18" s="7" t="s">
        <v>4</v>
      </c>
      <c r="E18" s="4" t="s">
        <v>291</v>
      </c>
      <c r="F18" s="5" t="s">
        <v>292</v>
      </c>
      <c r="G18" s="9">
        <v>0.0002790509259259259</v>
      </c>
      <c r="H18" s="9">
        <v>0.00029328703703703705</v>
      </c>
      <c r="I18" s="9">
        <f t="shared" si="0"/>
        <v>0.000572337962962963</v>
      </c>
      <c r="J18" s="9">
        <v>0.0002452546296296296</v>
      </c>
      <c r="K18" s="9" t="s">
        <v>375</v>
      </c>
      <c r="L18" s="9" t="s">
        <v>375</v>
      </c>
      <c r="S18" s="23" t="s">
        <v>4</v>
      </c>
    </row>
    <row r="19" spans="1:19" ht="11.25">
      <c r="A19" s="7">
        <v>14</v>
      </c>
      <c r="B19" s="4" t="s">
        <v>102</v>
      </c>
      <c r="C19" s="7">
        <v>89</v>
      </c>
      <c r="D19" s="7" t="s">
        <v>4</v>
      </c>
      <c r="E19" s="4" t="s">
        <v>101</v>
      </c>
      <c r="F19" s="5" t="s">
        <v>138</v>
      </c>
      <c r="G19" s="9">
        <v>0.00029351851851851853</v>
      </c>
      <c r="H19" s="9">
        <v>0.0002900462962962963</v>
      </c>
      <c r="I19" s="9">
        <f t="shared" si="0"/>
        <v>0.0005835648148148148</v>
      </c>
      <c r="J19" s="9" t="s">
        <v>375</v>
      </c>
      <c r="K19" s="9"/>
      <c r="L19" s="9" t="s">
        <v>375</v>
      </c>
      <c r="S19" s="23">
        <v>1</v>
      </c>
    </row>
    <row r="20" spans="1:19" ht="11.25">
      <c r="A20" s="7">
        <v>15</v>
      </c>
      <c r="B20" s="4" t="s">
        <v>337</v>
      </c>
      <c r="C20" s="7">
        <v>89</v>
      </c>
      <c r="D20" s="7" t="s">
        <v>4</v>
      </c>
      <c r="E20" s="4" t="s">
        <v>336</v>
      </c>
      <c r="F20" s="5" t="s">
        <v>313</v>
      </c>
      <c r="G20" s="9">
        <v>0.0003042824074074074</v>
      </c>
      <c r="H20" s="9">
        <v>0.00029652777777777777</v>
      </c>
      <c r="I20" s="9">
        <f t="shared" si="0"/>
        <v>0.0006008101851851851</v>
      </c>
      <c r="J20" s="9" t="s">
        <v>375</v>
      </c>
      <c r="K20" s="9"/>
      <c r="L20" s="9" t="s">
        <v>375</v>
      </c>
      <c r="S20" s="23">
        <v>1</v>
      </c>
    </row>
    <row r="21" spans="1:19" ht="12" thickBot="1">
      <c r="A21" s="15">
        <v>16</v>
      </c>
      <c r="B21" s="16" t="s">
        <v>156</v>
      </c>
      <c r="C21" s="15">
        <v>90</v>
      </c>
      <c r="D21" s="15" t="s">
        <v>4</v>
      </c>
      <c r="E21" s="16" t="s">
        <v>152</v>
      </c>
      <c r="F21" s="17" t="s">
        <v>368</v>
      </c>
      <c r="G21" s="18">
        <v>0.0002974537037037037</v>
      </c>
      <c r="H21" s="18">
        <v>0.000325</v>
      </c>
      <c r="I21" s="18">
        <f t="shared" si="0"/>
        <v>0.0006224537037037036</v>
      </c>
      <c r="J21" s="9" t="s">
        <v>375</v>
      </c>
      <c r="K21" s="9"/>
      <c r="L21" s="18" t="s">
        <v>375</v>
      </c>
      <c r="S21" s="23">
        <v>1</v>
      </c>
    </row>
    <row r="22" spans="1:19" ht="11.25">
      <c r="A22" s="11">
        <v>17</v>
      </c>
      <c r="B22" s="12" t="s">
        <v>330</v>
      </c>
      <c r="C22" s="11">
        <v>90</v>
      </c>
      <c r="D22" s="11">
        <v>1</v>
      </c>
      <c r="E22" s="12" t="s">
        <v>318</v>
      </c>
      <c r="F22" s="13" t="s">
        <v>319</v>
      </c>
      <c r="G22" s="14">
        <v>0.000290625</v>
      </c>
      <c r="H22" s="14">
        <v>0.0003332175925925926</v>
      </c>
      <c r="I22" s="14">
        <f t="shared" si="0"/>
        <v>0.0006238425925925925</v>
      </c>
      <c r="S22" s="23">
        <v>1</v>
      </c>
    </row>
    <row r="23" spans="1:19" ht="11.25">
      <c r="A23" s="7">
        <v>18</v>
      </c>
      <c r="B23" s="30" t="s">
        <v>390</v>
      </c>
      <c r="C23" s="7">
        <v>89</v>
      </c>
      <c r="D23" s="7">
        <v>2</v>
      </c>
      <c r="E23" s="30" t="s">
        <v>35</v>
      </c>
      <c r="F23" s="30" t="s">
        <v>179</v>
      </c>
      <c r="G23" s="9">
        <v>0.00029733796296296295</v>
      </c>
      <c r="H23" s="9">
        <v>0.00033240740740740735</v>
      </c>
      <c r="I23" s="9">
        <f t="shared" si="0"/>
        <v>0.0006297453703703704</v>
      </c>
      <c r="S23" s="23">
        <v>1</v>
      </c>
    </row>
    <row r="24" spans="1:19" ht="11.25">
      <c r="A24" s="7">
        <v>19</v>
      </c>
      <c r="B24" s="4" t="s">
        <v>293</v>
      </c>
      <c r="C24" s="7">
        <v>90</v>
      </c>
      <c r="D24" s="7" t="s">
        <v>4</v>
      </c>
      <c r="E24" s="4" t="s">
        <v>291</v>
      </c>
      <c r="F24" s="5" t="s">
        <v>292</v>
      </c>
      <c r="G24" s="9">
        <v>0.0003103009259259259</v>
      </c>
      <c r="H24" s="9">
        <v>0.0003283564814814815</v>
      </c>
      <c r="I24" s="9">
        <f t="shared" si="0"/>
        <v>0.0006386574074074074</v>
      </c>
      <c r="S24" s="23">
        <v>1</v>
      </c>
    </row>
    <row r="25" spans="1:19" ht="11.25">
      <c r="A25" s="7">
        <v>20</v>
      </c>
      <c r="B25" s="30" t="s">
        <v>145</v>
      </c>
      <c r="C25" s="7">
        <v>89</v>
      </c>
      <c r="D25" s="7">
        <v>1</v>
      </c>
      <c r="E25" s="30" t="s">
        <v>124</v>
      </c>
      <c r="F25" s="30" t="s">
        <v>144</v>
      </c>
      <c r="G25" s="9">
        <v>0.00032256944444444444</v>
      </c>
      <c r="H25" s="9">
        <v>0.0003273148148148148</v>
      </c>
      <c r="I25" s="9">
        <f t="shared" si="0"/>
        <v>0.0006498842592592592</v>
      </c>
      <c r="S25" s="23">
        <v>1</v>
      </c>
    </row>
    <row r="26" spans="1:19" ht="11.25">
      <c r="A26" s="7">
        <v>21</v>
      </c>
      <c r="B26" s="30" t="s">
        <v>391</v>
      </c>
      <c r="C26" s="7">
        <v>89</v>
      </c>
      <c r="D26" s="7" t="s">
        <v>4</v>
      </c>
      <c r="E26" s="30" t="s">
        <v>35</v>
      </c>
      <c r="F26" s="30" t="s">
        <v>179</v>
      </c>
      <c r="G26" s="9">
        <v>0.00031377314814814815</v>
      </c>
      <c r="H26" s="9">
        <v>0.00033993055555555556</v>
      </c>
      <c r="I26" s="9">
        <f t="shared" si="0"/>
        <v>0.0006537037037037037</v>
      </c>
      <c r="S26" s="23">
        <v>1</v>
      </c>
    </row>
    <row r="27" spans="1:19" ht="11.25">
      <c r="A27" s="7">
        <v>22</v>
      </c>
      <c r="B27" s="4" t="s">
        <v>51</v>
      </c>
      <c r="C27" s="7">
        <v>89</v>
      </c>
      <c r="D27" s="7" t="s">
        <v>4</v>
      </c>
      <c r="E27" s="4" t="s">
        <v>35</v>
      </c>
      <c r="F27" s="5" t="s">
        <v>36</v>
      </c>
      <c r="G27" s="9">
        <v>0.00030856481481481485</v>
      </c>
      <c r="H27" s="9">
        <v>0.00040763888888888886</v>
      </c>
      <c r="I27" s="9">
        <f t="shared" si="0"/>
        <v>0.0007162037037037037</v>
      </c>
      <c r="S27" s="23">
        <v>1</v>
      </c>
    </row>
    <row r="28" spans="1:19" ht="11.25">
      <c r="A28" s="7">
        <v>23</v>
      </c>
      <c r="B28" s="4" t="s">
        <v>325</v>
      </c>
      <c r="C28" s="7">
        <v>89</v>
      </c>
      <c r="D28" s="7" t="s">
        <v>4</v>
      </c>
      <c r="E28" s="4" t="s">
        <v>318</v>
      </c>
      <c r="F28" s="5" t="s">
        <v>319</v>
      </c>
      <c r="G28" s="9">
        <v>0.0003949074074074074</v>
      </c>
      <c r="H28" s="9">
        <v>0.00033402777777777776</v>
      </c>
      <c r="I28" s="9">
        <f t="shared" si="0"/>
        <v>0.0007289351851851851</v>
      </c>
      <c r="S28" s="23">
        <v>1</v>
      </c>
    </row>
    <row r="29" spans="1:19" ht="11.25">
      <c r="A29" s="7">
        <v>24</v>
      </c>
      <c r="B29" s="4" t="s">
        <v>55</v>
      </c>
      <c r="C29" s="7">
        <v>90</v>
      </c>
      <c r="D29" s="7">
        <v>1</v>
      </c>
      <c r="E29" s="4" t="s">
        <v>35</v>
      </c>
      <c r="F29" s="5" t="s">
        <v>36</v>
      </c>
      <c r="G29" s="9">
        <v>0.00037870370370370374</v>
      </c>
      <c r="H29" s="9">
        <v>0.00035625</v>
      </c>
      <c r="I29" s="9">
        <f t="shared" si="0"/>
        <v>0.0007349537037037038</v>
      </c>
      <c r="S29" s="23">
        <v>1</v>
      </c>
    </row>
    <row r="30" spans="1:19" ht="11.25">
      <c r="A30" s="7">
        <v>25</v>
      </c>
      <c r="B30" s="30" t="s">
        <v>392</v>
      </c>
      <c r="C30" s="7">
        <v>89</v>
      </c>
      <c r="D30" s="7" t="s">
        <v>4</v>
      </c>
      <c r="E30" s="30" t="s">
        <v>35</v>
      </c>
      <c r="F30" s="30" t="s">
        <v>179</v>
      </c>
      <c r="G30" s="9">
        <v>0.00039236111111111107</v>
      </c>
      <c r="H30" s="9">
        <v>0.0003739583333333334</v>
      </c>
      <c r="I30" s="9">
        <f t="shared" si="0"/>
        <v>0.0007663194444444445</v>
      </c>
      <c r="S30" s="23">
        <v>1</v>
      </c>
    </row>
    <row r="31" spans="1:19" ht="11.25">
      <c r="A31" s="7">
        <v>26</v>
      </c>
      <c r="B31" s="4" t="s">
        <v>123</v>
      </c>
      <c r="C31" s="7">
        <v>89</v>
      </c>
      <c r="D31" s="7" t="s">
        <v>4</v>
      </c>
      <c r="E31" s="4" t="s">
        <v>124</v>
      </c>
      <c r="F31" s="5" t="s">
        <v>125</v>
      </c>
      <c r="G31" s="9">
        <v>0.00034907407407407413</v>
      </c>
      <c r="H31" s="9">
        <v>0.0004299768518518518</v>
      </c>
      <c r="I31" s="9">
        <f t="shared" si="0"/>
        <v>0.0007790509259259259</v>
      </c>
      <c r="S31" s="23">
        <v>1</v>
      </c>
    </row>
    <row r="32" spans="1:19" ht="11.25">
      <c r="A32" s="7">
        <v>27</v>
      </c>
      <c r="B32" s="4" t="s">
        <v>274</v>
      </c>
      <c r="C32" s="7">
        <v>89</v>
      </c>
      <c r="D32" s="7">
        <v>1</v>
      </c>
      <c r="E32" s="4" t="s">
        <v>272</v>
      </c>
      <c r="F32" s="5"/>
      <c r="G32" s="9">
        <v>0.0004006944444444444</v>
      </c>
      <c r="H32" s="9">
        <v>0.0004121527777777778</v>
      </c>
      <c r="I32" s="9">
        <f t="shared" si="0"/>
        <v>0.0008128472222222222</v>
      </c>
      <c r="S32" s="23">
        <v>1</v>
      </c>
    </row>
    <row r="33" spans="1:19" ht="11.25">
      <c r="A33" s="7">
        <v>28</v>
      </c>
      <c r="B33" s="30" t="s">
        <v>393</v>
      </c>
      <c r="C33" s="7">
        <v>89</v>
      </c>
      <c r="D33" s="7" t="s">
        <v>4</v>
      </c>
      <c r="E33" s="30" t="s">
        <v>394</v>
      </c>
      <c r="F33" s="30" t="s">
        <v>395</v>
      </c>
      <c r="G33" s="9">
        <v>0.0004004629629629629</v>
      </c>
      <c r="H33" s="9">
        <v>0.0004165509259259259</v>
      </c>
      <c r="I33" s="9">
        <f t="shared" si="0"/>
        <v>0.0008170138888888888</v>
      </c>
      <c r="S33" s="23">
        <v>1</v>
      </c>
    </row>
    <row r="34" spans="1:19" ht="11.25">
      <c r="A34" s="7">
        <v>29</v>
      </c>
      <c r="B34" s="4" t="s">
        <v>195</v>
      </c>
      <c r="C34" s="7">
        <v>90</v>
      </c>
      <c r="D34" s="7">
        <v>1</v>
      </c>
      <c r="E34" s="4" t="s">
        <v>137</v>
      </c>
      <c r="F34" s="5"/>
      <c r="G34" s="9">
        <v>0.0004383101851851852</v>
      </c>
      <c r="H34" s="9">
        <v>0.00041331018518518523</v>
      </c>
      <c r="I34" s="9">
        <f t="shared" si="0"/>
        <v>0.0008516203703703704</v>
      </c>
      <c r="S34" s="23">
        <v>1</v>
      </c>
    </row>
    <row r="35" spans="1:19" ht="11.25">
      <c r="A35" s="7">
        <v>30</v>
      </c>
      <c r="B35" s="30" t="s">
        <v>314</v>
      </c>
      <c r="C35" s="7">
        <v>90</v>
      </c>
      <c r="D35" s="7" t="s">
        <v>4</v>
      </c>
      <c r="E35" s="30" t="s">
        <v>312</v>
      </c>
      <c r="F35" s="30" t="s">
        <v>313</v>
      </c>
      <c r="G35" s="9">
        <v>0.0004120370370370371</v>
      </c>
      <c r="H35" s="9">
        <v>0.00046307870370370367</v>
      </c>
      <c r="I35" s="9">
        <f t="shared" si="0"/>
        <v>0.0008751157407407408</v>
      </c>
      <c r="S35" s="23">
        <v>1</v>
      </c>
    </row>
    <row r="36" spans="1:19" ht="11.25">
      <c r="A36" s="7">
        <v>31</v>
      </c>
      <c r="B36" s="4" t="s">
        <v>329</v>
      </c>
      <c r="C36" s="7">
        <v>90</v>
      </c>
      <c r="D36" s="7" t="s">
        <v>4</v>
      </c>
      <c r="E36" s="4" t="s">
        <v>318</v>
      </c>
      <c r="F36" s="5" t="s">
        <v>319</v>
      </c>
      <c r="G36" s="9">
        <v>0.00047141203703703706</v>
      </c>
      <c r="H36" s="9">
        <v>0.000416087962962963</v>
      </c>
      <c r="I36" s="9">
        <f t="shared" si="0"/>
        <v>0.0008875</v>
      </c>
      <c r="S36" s="23">
        <v>1</v>
      </c>
    </row>
    <row r="37" spans="1:19" ht="11.25">
      <c r="A37" s="7">
        <v>32</v>
      </c>
      <c r="B37" s="30" t="s">
        <v>157</v>
      </c>
      <c r="C37" s="7">
        <v>90</v>
      </c>
      <c r="D37" s="7">
        <v>2</v>
      </c>
      <c r="E37" s="30" t="s">
        <v>152</v>
      </c>
      <c r="F37" s="30" t="s">
        <v>368</v>
      </c>
      <c r="G37" s="9">
        <v>0.00041226851851851857</v>
      </c>
      <c r="H37" s="9">
        <v>0.0004856481481481482</v>
      </c>
      <c r="I37" s="9">
        <f t="shared" si="0"/>
        <v>0.0008979166666666668</v>
      </c>
      <c r="S37" s="23">
        <v>2</v>
      </c>
    </row>
    <row r="38" spans="1:19" ht="11.25">
      <c r="A38" s="7">
        <v>33</v>
      </c>
      <c r="B38" s="4" t="s">
        <v>305</v>
      </c>
      <c r="C38" s="7">
        <v>90</v>
      </c>
      <c r="D38" s="7">
        <v>1</v>
      </c>
      <c r="E38" s="4" t="s">
        <v>300</v>
      </c>
      <c r="F38" s="5" t="s">
        <v>301</v>
      </c>
      <c r="G38" s="9">
        <v>0.00048761574074074077</v>
      </c>
      <c r="H38" s="9">
        <v>0.00047511574074074074</v>
      </c>
      <c r="I38" s="9">
        <f t="shared" si="0"/>
        <v>0.0009627314814814815</v>
      </c>
      <c r="S38" s="23">
        <v>2</v>
      </c>
    </row>
    <row r="39" spans="1:19" ht="11.25">
      <c r="A39" s="7">
        <v>34</v>
      </c>
      <c r="B39" s="4" t="s">
        <v>275</v>
      </c>
      <c r="C39" s="7">
        <v>90</v>
      </c>
      <c r="D39" s="7">
        <v>3</v>
      </c>
      <c r="E39" s="4" t="s">
        <v>272</v>
      </c>
      <c r="F39" s="5"/>
      <c r="G39" s="9">
        <v>0.00045081018518518517</v>
      </c>
      <c r="H39" s="9">
        <v>0.0005269675925925927</v>
      </c>
      <c r="I39" s="9">
        <f t="shared" si="0"/>
        <v>0.000977777777777778</v>
      </c>
      <c r="S39" s="23">
        <v>2</v>
      </c>
    </row>
    <row r="40" spans="1:19" ht="11.25">
      <c r="A40" s="7">
        <v>35</v>
      </c>
      <c r="B40" s="30" t="s">
        <v>396</v>
      </c>
      <c r="C40" s="7">
        <v>89</v>
      </c>
      <c r="D40" s="7">
        <v>1</v>
      </c>
      <c r="E40" s="30" t="s">
        <v>35</v>
      </c>
      <c r="F40" s="30" t="s">
        <v>179</v>
      </c>
      <c r="G40" s="9">
        <v>0.0005180555555555556</v>
      </c>
      <c r="H40" s="9">
        <v>0.0004913194444444445</v>
      </c>
      <c r="I40" s="9">
        <f t="shared" si="0"/>
        <v>0.001009375</v>
      </c>
      <c r="S40" s="23">
        <v>2</v>
      </c>
    </row>
    <row r="41" spans="1:19" ht="11.25">
      <c r="A41" s="7">
        <v>36</v>
      </c>
      <c r="B41" s="30" t="s">
        <v>54</v>
      </c>
      <c r="C41" s="7">
        <v>89</v>
      </c>
      <c r="D41" s="7">
        <v>1</v>
      </c>
      <c r="E41" s="30" t="s">
        <v>35</v>
      </c>
      <c r="F41" s="30" t="s">
        <v>36</v>
      </c>
      <c r="G41" s="9">
        <v>0.0004840277777777777</v>
      </c>
      <c r="H41" s="9">
        <v>0.0005810185185185186</v>
      </c>
      <c r="I41" s="9">
        <f t="shared" si="0"/>
        <v>0.0010650462962962964</v>
      </c>
      <c r="S41" s="23">
        <v>2</v>
      </c>
    </row>
    <row r="42" spans="1:19" ht="11.25">
      <c r="A42" s="7">
        <v>37</v>
      </c>
      <c r="B42" s="4" t="s">
        <v>276</v>
      </c>
      <c r="C42" s="7">
        <v>89</v>
      </c>
      <c r="D42" s="7" t="s">
        <v>4</v>
      </c>
      <c r="E42" s="4" t="s">
        <v>13</v>
      </c>
      <c r="F42" s="5" t="s">
        <v>277</v>
      </c>
      <c r="G42" s="9">
        <v>0.0006126157407407407</v>
      </c>
      <c r="H42" s="9">
        <v>0.00047129629629629626</v>
      </c>
      <c r="I42" s="9">
        <f t="shared" si="0"/>
        <v>0.0010839120370370369</v>
      </c>
      <c r="S42" s="23">
        <v>2</v>
      </c>
    </row>
    <row r="43" spans="1:19" ht="11.25">
      <c r="A43" s="7">
        <v>38</v>
      </c>
      <c r="B43" s="4" t="s">
        <v>133</v>
      </c>
      <c r="C43" s="7">
        <v>89</v>
      </c>
      <c r="D43" s="7">
        <v>1</v>
      </c>
      <c r="E43" s="4" t="s">
        <v>128</v>
      </c>
      <c r="F43" s="5" t="s">
        <v>129</v>
      </c>
      <c r="G43" s="9">
        <v>0.0005740740740740741</v>
      </c>
      <c r="H43" s="9">
        <v>0.0005299768518518519</v>
      </c>
      <c r="I43" s="9">
        <f t="shared" si="0"/>
        <v>0.0011040509259259259</v>
      </c>
      <c r="S43" s="23">
        <v>3</v>
      </c>
    </row>
    <row r="44" spans="1:19" ht="11.25">
      <c r="A44" s="7">
        <v>39</v>
      </c>
      <c r="B44" s="4" t="s">
        <v>1</v>
      </c>
      <c r="C44" s="7">
        <v>90</v>
      </c>
      <c r="D44" s="7" t="s">
        <v>2</v>
      </c>
      <c r="E44" s="4" t="s">
        <v>387</v>
      </c>
      <c r="F44" s="5"/>
      <c r="G44" s="9">
        <v>0.0006502314814814816</v>
      </c>
      <c r="H44" s="9">
        <v>0.0006684027777777777</v>
      </c>
      <c r="I44" s="9">
        <f t="shared" si="0"/>
        <v>0.0013186342592592594</v>
      </c>
      <c r="S44" s="23" t="s">
        <v>20</v>
      </c>
    </row>
    <row r="45" spans="1:19" ht="11.25">
      <c r="A45" s="7">
        <v>40</v>
      </c>
      <c r="B45" s="4" t="s">
        <v>148</v>
      </c>
      <c r="C45" s="7">
        <v>90</v>
      </c>
      <c r="D45" s="7">
        <v>1</v>
      </c>
      <c r="E45" s="4" t="s">
        <v>124</v>
      </c>
      <c r="F45" s="5" t="s">
        <v>144</v>
      </c>
      <c r="G45" s="9">
        <v>0.0006378472222222223</v>
      </c>
      <c r="H45" s="9">
        <v>0.000705324074074074</v>
      </c>
      <c r="I45" s="9">
        <f t="shared" si="0"/>
        <v>0.0013431712962962963</v>
      </c>
      <c r="S45" s="23" t="s">
        <v>16</v>
      </c>
    </row>
    <row r="46" spans="1:19" ht="11.25">
      <c r="A46" s="7">
        <v>41</v>
      </c>
      <c r="B46" s="4" t="s">
        <v>60</v>
      </c>
      <c r="C46" s="7">
        <v>89</v>
      </c>
      <c r="D46" s="7">
        <v>3</v>
      </c>
      <c r="E46" s="4" t="s">
        <v>78</v>
      </c>
      <c r="F46" s="5" t="s">
        <v>79</v>
      </c>
      <c r="G46" s="9">
        <v>0.0007741898148148148</v>
      </c>
      <c r="H46" s="9">
        <v>0.0006675925925925926</v>
      </c>
      <c r="I46" s="9">
        <f t="shared" si="0"/>
        <v>0.0014417824074074072</v>
      </c>
      <c r="S46" s="23" t="s">
        <v>16</v>
      </c>
    </row>
    <row r="47" spans="1:19" ht="11.25">
      <c r="A47" s="7"/>
      <c r="B47" s="30" t="s">
        <v>397</v>
      </c>
      <c r="C47" s="7">
        <v>89</v>
      </c>
      <c r="D47" s="7" t="s">
        <v>4</v>
      </c>
      <c r="E47" s="30" t="s">
        <v>35</v>
      </c>
      <c r="F47" s="30" t="s">
        <v>179</v>
      </c>
      <c r="G47" s="9">
        <v>0.00031979166666666663</v>
      </c>
      <c r="H47" s="9" t="s">
        <v>375</v>
      </c>
      <c r="I47" s="9" t="s">
        <v>375</v>
      </c>
      <c r="S47" s="23" t="s">
        <v>383</v>
      </c>
    </row>
    <row r="48" spans="1:19" ht="11.25">
      <c r="A48" s="7"/>
      <c r="B48" s="4" t="s">
        <v>194</v>
      </c>
      <c r="C48" s="7">
        <v>89</v>
      </c>
      <c r="D48" s="7">
        <v>1</v>
      </c>
      <c r="E48" s="4" t="s">
        <v>137</v>
      </c>
      <c r="F48" s="5"/>
      <c r="G48" s="9">
        <v>0.00032708333333333336</v>
      </c>
      <c r="H48" s="9" t="s">
        <v>375</v>
      </c>
      <c r="I48" s="9" t="s">
        <v>375</v>
      </c>
      <c r="S48" s="23" t="s">
        <v>383</v>
      </c>
    </row>
    <row r="49" spans="1:19" ht="11.25">
      <c r="A49" s="7"/>
      <c r="B49" s="4" t="s">
        <v>153</v>
      </c>
      <c r="C49" s="7">
        <v>89</v>
      </c>
      <c r="D49" s="7" t="s">
        <v>4</v>
      </c>
      <c r="E49" s="4" t="s">
        <v>152</v>
      </c>
      <c r="F49" s="5" t="s">
        <v>368</v>
      </c>
      <c r="G49" s="9">
        <v>0.00033113425925925926</v>
      </c>
      <c r="H49" s="9" t="s">
        <v>375</v>
      </c>
      <c r="I49" s="9" t="s">
        <v>375</v>
      </c>
      <c r="S49" s="23" t="s">
        <v>383</v>
      </c>
    </row>
    <row r="50" spans="1:19" ht="11.25">
      <c r="A50" s="7"/>
      <c r="B50" s="4" t="s">
        <v>109</v>
      </c>
      <c r="C50" s="7">
        <v>89</v>
      </c>
      <c r="D50" s="7">
        <v>1</v>
      </c>
      <c r="E50" s="4" t="s">
        <v>78</v>
      </c>
      <c r="F50" s="5" t="s">
        <v>79</v>
      </c>
      <c r="G50" s="9">
        <v>0.0004070601851851852</v>
      </c>
      <c r="H50" s="9" t="s">
        <v>375</v>
      </c>
      <c r="I50" s="9" t="s">
        <v>375</v>
      </c>
      <c r="S50" s="23" t="s">
        <v>383</v>
      </c>
    </row>
    <row r="51" spans="1:19" ht="11.25">
      <c r="A51" s="7"/>
      <c r="B51" s="4" t="s">
        <v>193</v>
      </c>
      <c r="C51" s="7">
        <v>89</v>
      </c>
      <c r="D51" s="7">
        <v>1</v>
      </c>
      <c r="E51" s="4" t="s">
        <v>137</v>
      </c>
      <c r="F51" s="5"/>
      <c r="G51" s="9">
        <v>0.0004075231481481481</v>
      </c>
      <c r="H51" s="9" t="s">
        <v>375</v>
      </c>
      <c r="I51" s="9" t="s">
        <v>375</v>
      </c>
      <c r="S51" s="23" t="s">
        <v>383</v>
      </c>
    </row>
    <row r="52" spans="1:19" ht="11.25">
      <c r="A52" s="7"/>
      <c r="B52" s="4" t="s">
        <v>247</v>
      </c>
      <c r="C52" s="7">
        <v>89</v>
      </c>
      <c r="D52" s="7">
        <v>1</v>
      </c>
      <c r="E52" s="4" t="s">
        <v>124</v>
      </c>
      <c r="F52" s="5" t="s">
        <v>125</v>
      </c>
      <c r="G52" s="9">
        <v>0.0004472222222222223</v>
      </c>
      <c r="H52" s="9" t="s">
        <v>375</v>
      </c>
      <c r="I52" s="9" t="s">
        <v>375</v>
      </c>
      <c r="S52" s="23" t="s">
        <v>383</v>
      </c>
    </row>
    <row r="53" spans="1:19" ht="11.25">
      <c r="A53" s="7"/>
      <c r="B53" s="4" t="s">
        <v>118</v>
      </c>
      <c r="C53" s="7">
        <v>89</v>
      </c>
      <c r="D53" s="7">
        <v>3</v>
      </c>
      <c r="E53" s="4" t="s">
        <v>78</v>
      </c>
      <c r="F53" s="5" t="s">
        <v>79</v>
      </c>
      <c r="G53" s="9">
        <v>0.0005905092592592593</v>
      </c>
      <c r="H53" s="9" t="s">
        <v>375</v>
      </c>
      <c r="I53" s="9" t="s">
        <v>375</v>
      </c>
      <c r="S53" s="23" t="s">
        <v>383</v>
      </c>
    </row>
    <row r="54" spans="1:19" ht="11.25">
      <c r="A54" s="7"/>
      <c r="B54" s="30" t="s">
        <v>70</v>
      </c>
      <c r="C54" s="7">
        <v>89</v>
      </c>
      <c r="D54" s="7" t="s">
        <v>16</v>
      </c>
      <c r="E54" s="30" t="s">
        <v>78</v>
      </c>
      <c r="F54" s="30" t="s">
        <v>79</v>
      </c>
      <c r="G54" s="9">
        <v>0.001137615740740741</v>
      </c>
      <c r="H54" s="9" t="s">
        <v>375</v>
      </c>
      <c r="I54" s="9" t="s">
        <v>375</v>
      </c>
      <c r="S54" s="23" t="s">
        <v>383</v>
      </c>
    </row>
    <row r="55" spans="1:19" ht="11.25">
      <c r="A55" s="7"/>
      <c r="B55" s="30" t="s">
        <v>398</v>
      </c>
      <c r="C55" s="7">
        <v>89</v>
      </c>
      <c r="D55" s="7" t="s">
        <v>20</v>
      </c>
      <c r="E55" s="30" t="s">
        <v>35</v>
      </c>
      <c r="F55" s="30" t="s">
        <v>179</v>
      </c>
      <c r="G55" s="9" t="s">
        <v>375</v>
      </c>
      <c r="H55" s="9"/>
      <c r="I55" s="9" t="s">
        <v>375</v>
      </c>
      <c r="S55" s="23" t="s">
        <v>383</v>
      </c>
    </row>
    <row r="56" spans="1:19" ht="11.25">
      <c r="A56" s="7"/>
      <c r="B56" s="30" t="s">
        <v>399</v>
      </c>
      <c r="C56" s="7">
        <v>90</v>
      </c>
      <c r="D56" s="7">
        <v>1</v>
      </c>
      <c r="E56" s="30" t="s">
        <v>35</v>
      </c>
      <c r="F56" s="30" t="s">
        <v>179</v>
      </c>
      <c r="G56" s="9" t="s">
        <v>375</v>
      </c>
      <c r="H56" s="9"/>
      <c r="I56" s="9" t="s">
        <v>375</v>
      </c>
      <c r="S56" s="23" t="s">
        <v>383</v>
      </c>
    </row>
    <row r="57" spans="1:19" ht="11.25">
      <c r="A57" s="7"/>
      <c r="B57" s="30" t="s">
        <v>220</v>
      </c>
      <c r="C57" s="7">
        <v>90</v>
      </c>
      <c r="D57" s="7" t="s">
        <v>11</v>
      </c>
      <c r="E57" s="30" t="s">
        <v>13</v>
      </c>
      <c r="F57" s="30" t="s">
        <v>215</v>
      </c>
      <c r="G57" s="9" t="s">
        <v>375</v>
      </c>
      <c r="H57" s="9"/>
      <c r="I57" s="9" t="s">
        <v>375</v>
      </c>
      <c r="S57" s="23" t="s">
        <v>383</v>
      </c>
    </row>
    <row r="58" spans="1:19" ht="11.25">
      <c r="A58" s="7"/>
      <c r="B58" s="30" t="s">
        <v>222</v>
      </c>
      <c r="C58" s="7">
        <v>90</v>
      </c>
      <c r="D58" s="7" t="s">
        <v>20</v>
      </c>
      <c r="E58" s="30" t="s">
        <v>13</v>
      </c>
      <c r="F58" s="30" t="s">
        <v>215</v>
      </c>
      <c r="G58" s="9" t="s">
        <v>375</v>
      </c>
      <c r="H58" s="9"/>
      <c r="I58" s="9" t="s">
        <v>375</v>
      </c>
      <c r="S58" s="23" t="s">
        <v>383</v>
      </c>
    </row>
    <row r="59" spans="1:19" ht="11.25">
      <c r="A59" s="7"/>
      <c r="B59" s="4" t="s">
        <v>0</v>
      </c>
      <c r="C59" s="7">
        <v>89</v>
      </c>
      <c r="D59" s="7">
        <v>1</v>
      </c>
      <c r="E59" s="4" t="s">
        <v>387</v>
      </c>
      <c r="F59" s="5"/>
      <c r="G59" s="9" t="s">
        <v>375</v>
      </c>
      <c r="H59" s="9"/>
      <c r="I59" s="9" t="s">
        <v>375</v>
      </c>
      <c r="S59" s="23" t="s">
        <v>383</v>
      </c>
    </row>
    <row r="60" spans="1:19" ht="11.25">
      <c r="A60" s="7"/>
      <c r="B60" s="4" t="s">
        <v>242</v>
      </c>
      <c r="C60" s="7">
        <v>90</v>
      </c>
      <c r="D60" s="7">
        <v>1</v>
      </c>
      <c r="E60" s="4" t="s">
        <v>238</v>
      </c>
      <c r="F60" s="5" t="s">
        <v>239</v>
      </c>
      <c r="G60" s="9" t="s">
        <v>375</v>
      </c>
      <c r="H60" s="9"/>
      <c r="I60" s="9" t="s">
        <v>375</v>
      </c>
      <c r="S60" s="23" t="s">
        <v>383</v>
      </c>
    </row>
    <row r="61" spans="1:19" ht="11.25">
      <c r="A61" s="7"/>
      <c r="B61" s="4" t="s">
        <v>149</v>
      </c>
      <c r="C61" s="7">
        <v>89</v>
      </c>
      <c r="D61" s="7">
        <v>2</v>
      </c>
      <c r="E61" s="4" t="s">
        <v>124</v>
      </c>
      <c r="F61" s="5" t="s">
        <v>144</v>
      </c>
      <c r="G61" s="9" t="s">
        <v>375</v>
      </c>
      <c r="H61" s="9"/>
      <c r="I61" s="9" t="s">
        <v>375</v>
      </c>
      <c r="S61" s="23" t="s">
        <v>383</v>
      </c>
    </row>
    <row r="62" spans="1:19" ht="11.25">
      <c r="A62" s="7"/>
      <c r="B62" s="4" t="s">
        <v>287</v>
      </c>
      <c r="C62" s="7">
        <v>89</v>
      </c>
      <c r="D62" s="7" t="s">
        <v>2</v>
      </c>
      <c r="E62" s="4" t="s">
        <v>283</v>
      </c>
      <c r="F62" s="5" t="s">
        <v>289</v>
      </c>
      <c r="G62" s="9" t="s">
        <v>375</v>
      </c>
      <c r="H62" s="9"/>
      <c r="I62" s="9" t="s">
        <v>375</v>
      </c>
      <c r="S62" s="23" t="s">
        <v>383</v>
      </c>
    </row>
    <row r="63" spans="1:19" ht="11.25">
      <c r="A63" s="7"/>
      <c r="B63" s="4" t="s">
        <v>221</v>
      </c>
      <c r="C63" s="7">
        <v>89</v>
      </c>
      <c r="D63" s="7" t="s">
        <v>16</v>
      </c>
      <c r="E63" s="4" t="s">
        <v>13</v>
      </c>
      <c r="F63" s="5" t="s">
        <v>215</v>
      </c>
      <c r="G63" s="9" t="s">
        <v>375</v>
      </c>
      <c r="H63" s="9"/>
      <c r="I63" s="9" t="s">
        <v>375</v>
      </c>
      <c r="S63" s="23" t="s">
        <v>383</v>
      </c>
    </row>
    <row r="64" spans="1:19" ht="11.25">
      <c r="A64" s="7"/>
      <c r="B64" s="4" t="s">
        <v>176</v>
      </c>
      <c r="C64" s="7">
        <v>89</v>
      </c>
      <c r="D64" s="7">
        <v>1</v>
      </c>
      <c r="E64" s="4" t="s">
        <v>172</v>
      </c>
      <c r="F64" s="5"/>
      <c r="G64" s="9" t="s">
        <v>375</v>
      </c>
      <c r="H64" s="9"/>
      <c r="I64" s="9" t="s">
        <v>375</v>
      </c>
      <c r="S64" s="23" t="s">
        <v>383</v>
      </c>
    </row>
    <row r="65" spans="1:19" ht="11.25">
      <c r="A65" s="7"/>
      <c r="B65" s="4" t="s">
        <v>66</v>
      </c>
      <c r="C65" s="7">
        <v>89</v>
      </c>
      <c r="D65" s="7">
        <v>3</v>
      </c>
      <c r="E65" s="4" t="s">
        <v>78</v>
      </c>
      <c r="F65" s="5" t="s">
        <v>79</v>
      </c>
      <c r="G65" s="9" t="s">
        <v>375</v>
      </c>
      <c r="H65" s="9"/>
      <c r="I65" s="9" t="s">
        <v>375</v>
      </c>
      <c r="S65" s="23" t="s">
        <v>383</v>
      </c>
    </row>
    <row r="66" spans="1:19" ht="11.25">
      <c r="A66" s="7"/>
      <c r="B66" s="4" t="s">
        <v>233</v>
      </c>
      <c r="C66" s="7">
        <v>90</v>
      </c>
      <c r="D66" s="7">
        <v>2</v>
      </c>
      <c r="E66" s="4" t="s">
        <v>232</v>
      </c>
      <c r="F66" s="5" t="s">
        <v>362</v>
      </c>
      <c r="G66" s="9" t="s">
        <v>375</v>
      </c>
      <c r="H66" s="9"/>
      <c r="I66" s="9" t="s">
        <v>375</v>
      </c>
      <c r="S66" s="23" t="s">
        <v>383</v>
      </c>
    </row>
    <row r="67" spans="1:19" ht="11.25">
      <c r="A67" s="7"/>
      <c r="B67" s="4" t="s">
        <v>134</v>
      </c>
      <c r="C67" s="7">
        <v>90</v>
      </c>
      <c r="D67" s="7" t="s">
        <v>11</v>
      </c>
      <c r="E67" s="4" t="s">
        <v>128</v>
      </c>
      <c r="F67" s="5" t="s">
        <v>129</v>
      </c>
      <c r="G67" s="9" t="s">
        <v>375</v>
      </c>
      <c r="H67" s="9"/>
      <c r="I67" s="9" t="s">
        <v>375</v>
      </c>
      <c r="S67" s="23" t="s">
        <v>383</v>
      </c>
    </row>
    <row r="68" spans="1:19" ht="11.25">
      <c r="A68" s="7"/>
      <c r="B68" s="4" t="s">
        <v>260</v>
      </c>
      <c r="C68" s="7">
        <v>90</v>
      </c>
      <c r="D68" s="7">
        <v>1</v>
      </c>
      <c r="E68" s="4" t="s">
        <v>252</v>
      </c>
      <c r="F68" s="5" t="s">
        <v>253</v>
      </c>
      <c r="G68" s="9" t="s">
        <v>375</v>
      </c>
      <c r="H68" s="9"/>
      <c r="I68" s="9" t="s">
        <v>375</v>
      </c>
      <c r="S68" s="23" t="s">
        <v>383</v>
      </c>
    </row>
    <row r="69" spans="1:19" ht="11.25">
      <c r="A69" s="7"/>
      <c r="B69" s="4" t="s">
        <v>28</v>
      </c>
      <c r="C69" s="7">
        <v>89</v>
      </c>
      <c r="D69" s="7" t="s">
        <v>2</v>
      </c>
      <c r="E69" s="4" t="s">
        <v>13</v>
      </c>
      <c r="F69" s="5" t="s">
        <v>23</v>
      </c>
      <c r="G69" s="9" t="s">
        <v>375</v>
      </c>
      <c r="H69" s="9"/>
      <c r="I69" s="9" t="s">
        <v>375</v>
      </c>
      <c r="S69" s="23" t="s">
        <v>383</v>
      </c>
    </row>
    <row r="70" spans="1:19" ht="11.25">
      <c r="A70" s="7"/>
      <c r="B70" s="4" t="s">
        <v>61</v>
      </c>
      <c r="C70" s="7">
        <v>89</v>
      </c>
      <c r="D70" s="7" t="s">
        <v>16</v>
      </c>
      <c r="E70" s="4" t="s">
        <v>78</v>
      </c>
      <c r="F70" s="5" t="s">
        <v>79</v>
      </c>
      <c r="G70" s="9" t="s">
        <v>375</v>
      </c>
      <c r="H70" s="9"/>
      <c r="I70" s="9" t="s">
        <v>375</v>
      </c>
      <c r="S70" s="23" t="s">
        <v>383</v>
      </c>
    </row>
    <row r="71" spans="1:19" ht="11.25">
      <c r="A71" s="7"/>
      <c r="B71" s="4" t="s">
        <v>142</v>
      </c>
      <c r="C71" s="7">
        <v>90</v>
      </c>
      <c r="D71" s="7" t="s">
        <v>11</v>
      </c>
      <c r="E71" s="4" t="s">
        <v>137</v>
      </c>
      <c r="F71" s="5" t="s">
        <v>354</v>
      </c>
      <c r="G71" s="9" t="s">
        <v>375</v>
      </c>
      <c r="H71" s="9"/>
      <c r="I71" s="9" t="s">
        <v>375</v>
      </c>
      <c r="S71" s="23" t="s">
        <v>383</v>
      </c>
    </row>
    <row r="72" spans="1:19" ht="11.25">
      <c r="A72" s="7"/>
      <c r="B72" s="4" t="s">
        <v>82</v>
      </c>
      <c r="C72" s="7">
        <v>89</v>
      </c>
      <c r="D72" s="7">
        <v>3</v>
      </c>
      <c r="E72" s="4" t="s">
        <v>78</v>
      </c>
      <c r="F72" s="5" t="s">
        <v>79</v>
      </c>
      <c r="G72" s="9" t="s">
        <v>375</v>
      </c>
      <c r="H72" s="9"/>
      <c r="I72" s="9" t="s">
        <v>375</v>
      </c>
      <c r="S72" s="23" t="s">
        <v>383</v>
      </c>
    </row>
    <row r="73" spans="1:19" ht="11.25">
      <c r="A73" s="7"/>
      <c r="B73" s="4" t="s">
        <v>150</v>
      </c>
      <c r="C73" s="7">
        <v>90</v>
      </c>
      <c r="D73" s="7">
        <v>1</v>
      </c>
      <c r="E73" s="4" t="s">
        <v>124</v>
      </c>
      <c r="F73" s="5" t="s">
        <v>144</v>
      </c>
      <c r="G73" s="9" t="s">
        <v>375</v>
      </c>
      <c r="H73" s="9"/>
      <c r="I73" s="9" t="s">
        <v>375</v>
      </c>
      <c r="S73" s="23" t="s">
        <v>383</v>
      </c>
    </row>
    <row r="74" spans="1:19" ht="11.25">
      <c r="A74" s="7"/>
      <c r="B74" s="4" t="s">
        <v>286</v>
      </c>
      <c r="C74" s="7">
        <v>89</v>
      </c>
      <c r="D74" s="7" t="s">
        <v>11</v>
      </c>
      <c r="E74" s="4" t="s">
        <v>283</v>
      </c>
      <c r="F74" s="5" t="s">
        <v>289</v>
      </c>
      <c r="G74" s="9" t="s">
        <v>375</v>
      </c>
      <c r="H74" s="9"/>
      <c r="I74" s="9" t="s">
        <v>375</v>
      </c>
      <c r="S74" s="23" t="s">
        <v>383</v>
      </c>
    </row>
    <row r="75" spans="1:19" ht="11.25">
      <c r="A75" s="7"/>
      <c r="B75" s="4" t="s">
        <v>315</v>
      </c>
      <c r="C75" s="7">
        <v>90</v>
      </c>
      <c r="D75" s="7">
        <v>2</v>
      </c>
      <c r="E75" s="4" t="s">
        <v>312</v>
      </c>
      <c r="F75" s="5" t="s">
        <v>313</v>
      </c>
      <c r="G75" s="9" t="s">
        <v>375</v>
      </c>
      <c r="H75" s="9"/>
      <c r="I75" s="9" t="s">
        <v>375</v>
      </c>
      <c r="S75" s="23" t="s">
        <v>383</v>
      </c>
    </row>
    <row r="76" spans="1:19" ht="11.25">
      <c r="A76" s="7"/>
      <c r="B76" s="4" t="s">
        <v>64</v>
      </c>
      <c r="C76" s="7">
        <v>90</v>
      </c>
      <c r="D76" s="7">
        <v>3</v>
      </c>
      <c r="E76" s="4" t="s">
        <v>78</v>
      </c>
      <c r="F76" s="5" t="s">
        <v>79</v>
      </c>
      <c r="G76" s="9" t="s">
        <v>375</v>
      </c>
      <c r="H76" s="9"/>
      <c r="I76" s="9" t="s">
        <v>375</v>
      </c>
      <c r="S76" s="23" t="s">
        <v>383</v>
      </c>
    </row>
    <row r="77" spans="1:19" ht="11.25">
      <c r="A77" s="7"/>
      <c r="B77" s="4" t="s">
        <v>219</v>
      </c>
      <c r="C77" s="7">
        <v>90</v>
      </c>
      <c r="D77" s="7" t="s">
        <v>16</v>
      </c>
      <c r="E77" s="4" t="s">
        <v>13</v>
      </c>
      <c r="F77" s="5" t="s">
        <v>215</v>
      </c>
      <c r="G77" s="9" t="s">
        <v>375</v>
      </c>
      <c r="H77" s="9"/>
      <c r="I77" s="9" t="s">
        <v>375</v>
      </c>
      <c r="S77" s="23" t="s">
        <v>383</v>
      </c>
    </row>
    <row r="78" spans="1:19" ht="11.25">
      <c r="A78" s="7"/>
      <c r="B78" s="4" t="s">
        <v>27</v>
      </c>
      <c r="C78" s="7">
        <v>89</v>
      </c>
      <c r="D78" s="7" t="s">
        <v>11</v>
      </c>
      <c r="E78" s="4" t="s">
        <v>13</v>
      </c>
      <c r="F78" s="5" t="s">
        <v>23</v>
      </c>
      <c r="G78" s="9" t="s">
        <v>375</v>
      </c>
      <c r="H78" s="9"/>
      <c r="I78" s="9" t="s">
        <v>375</v>
      </c>
      <c r="S78" s="23" t="s">
        <v>383</v>
      </c>
    </row>
    <row r="79" spans="1:19" ht="11.25">
      <c r="A79" s="7"/>
      <c r="B79" s="4" t="s">
        <v>244</v>
      </c>
      <c r="C79" s="7">
        <v>90</v>
      </c>
      <c r="D79" s="7" t="s">
        <v>11</v>
      </c>
      <c r="E79" s="4" t="s">
        <v>238</v>
      </c>
      <c r="F79" s="5" t="s">
        <v>239</v>
      </c>
      <c r="G79" s="9" t="s">
        <v>375</v>
      </c>
      <c r="H79" s="9"/>
      <c r="I79" s="9" t="s">
        <v>375</v>
      </c>
      <c r="S79" s="23" t="s">
        <v>383</v>
      </c>
    </row>
    <row r="80" spans="1:19" ht="11.25">
      <c r="A80" s="7"/>
      <c r="B80" s="4" t="s">
        <v>110</v>
      </c>
      <c r="C80" s="7">
        <v>90</v>
      </c>
      <c r="D80" s="7">
        <v>1</v>
      </c>
      <c r="E80" s="4" t="s">
        <v>78</v>
      </c>
      <c r="F80" s="5" t="s">
        <v>79</v>
      </c>
      <c r="G80" s="9" t="s">
        <v>375</v>
      </c>
      <c r="H80" s="9"/>
      <c r="I80" s="9" t="s">
        <v>375</v>
      </c>
      <c r="S80" s="23" t="s">
        <v>383</v>
      </c>
    </row>
    <row r="81" spans="1:19" ht="11.25">
      <c r="A81" s="7"/>
      <c r="B81" s="4" t="s">
        <v>224</v>
      </c>
      <c r="C81" s="7">
        <v>90</v>
      </c>
      <c r="D81" s="7" t="s">
        <v>20</v>
      </c>
      <c r="E81" s="4" t="s">
        <v>13</v>
      </c>
      <c r="F81" s="5" t="s">
        <v>215</v>
      </c>
      <c r="G81" s="9" t="s">
        <v>375</v>
      </c>
      <c r="H81" s="9"/>
      <c r="I81" s="9" t="s">
        <v>375</v>
      </c>
      <c r="S81" s="23" t="s">
        <v>383</v>
      </c>
    </row>
    <row r="82" spans="1:19" ht="11.25">
      <c r="A82" s="7"/>
      <c r="B82" s="4" t="s">
        <v>24</v>
      </c>
      <c r="C82" s="7">
        <v>90</v>
      </c>
      <c r="D82" s="7" t="s">
        <v>11</v>
      </c>
      <c r="E82" s="4" t="s">
        <v>13</v>
      </c>
      <c r="F82" s="5" t="s">
        <v>23</v>
      </c>
      <c r="G82" s="9" t="s">
        <v>375</v>
      </c>
      <c r="H82" s="9"/>
      <c r="I82" s="9" t="s">
        <v>375</v>
      </c>
      <c r="S82" s="23" t="s">
        <v>383</v>
      </c>
    </row>
    <row r="83" spans="1:19" ht="11.25">
      <c r="A83" s="7"/>
      <c r="B83" s="4" t="s">
        <v>46</v>
      </c>
      <c r="C83" s="7">
        <v>90</v>
      </c>
      <c r="D83" s="7" t="s">
        <v>16</v>
      </c>
      <c r="E83" s="4" t="s">
        <v>35</v>
      </c>
      <c r="F83" s="5" t="s">
        <v>36</v>
      </c>
      <c r="G83" s="9"/>
      <c r="H83" s="9"/>
      <c r="I83" s="9" t="s">
        <v>374</v>
      </c>
      <c r="S83" s="23" t="s">
        <v>383</v>
      </c>
    </row>
  </sheetData>
  <mergeCells count="2">
    <mergeCell ref="A2:S2"/>
    <mergeCell ref="A1:S1"/>
  </mergeCells>
  <printOptions horizontalCentered="1"/>
  <pageMargins left="0.3937007874015748" right="0.3937007874015748" top="0.5" bottom="0.6299212598425197" header="0.2362204724409449" footer="0.5511811023622047"/>
  <pageSetup fitToHeight="1" fitToWidth="1" horizontalDpi="360" verticalDpi="360" orientation="portrait" paperSize="9" scale="81" r:id="rId1"/>
  <headerFooter alignWithMargins="0">
    <oddHeader>&amp;L
&amp;8 4-8 января 2004г.&amp;C&amp;8"НЕВСКИЕ ВЕРТИКАЛИ-2004"&amp;R
&amp;8г.Санкт-Петербург</oddHeader>
    <oddFooter>&amp;R&amp;8
Страница  9 из 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 topLeftCell="A1">
      <selection activeCell="O5" sqref="O5"/>
    </sheetView>
  </sheetViews>
  <sheetFormatPr defaultColWidth="9.00390625" defaultRowHeight="12.75"/>
  <cols>
    <col min="1" max="1" width="5.25390625" style="6" customWidth="1"/>
    <col min="2" max="2" width="18.625" style="2" customWidth="1"/>
    <col min="3" max="3" width="4.125" style="6" customWidth="1"/>
    <col min="4" max="4" width="5.75390625" style="6" customWidth="1"/>
    <col min="5" max="5" width="12.625" style="2" customWidth="1"/>
    <col min="6" max="6" width="17.75390625" style="3" customWidth="1"/>
    <col min="7" max="7" width="10.875" style="2" hidden="1" customWidth="1"/>
    <col min="8" max="8" width="9.125" style="2" hidden="1" customWidth="1"/>
    <col min="9" max="9" width="7.75390625" style="6" customWidth="1"/>
    <col min="10" max="10" width="7.625" style="2" hidden="1" customWidth="1"/>
    <col min="11" max="11" width="10.75390625" style="2" hidden="1" customWidth="1"/>
    <col min="12" max="12" width="7.875" style="6" customWidth="1"/>
    <col min="13" max="14" width="10.75390625" style="2" hidden="1" customWidth="1"/>
    <col min="15" max="15" width="7.75390625" style="2" customWidth="1"/>
    <col min="16" max="16" width="7.25390625" style="2" customWidth="1"/>
    <col min="17" max="17" width="6.25390625" style="6" customWidth="1"/>
    <col min="18" max="18" width="2.375" style="0" hidden="1" customWidth="1"/>
    <col min="19" max="19" width="5.875" style="0" hidden="1" customWidth="1"/>
    <col min="20" max="21" width="7.125" style="1" hidden="1" customWidth="1"/>
    <col min="22" max="22" width="3.625" style="1" hidden="1" customWidth="1"/>
    <col min="23" max="23" width="5.875" style="0" hidden="1" customWidth="1"/>
    <col min="24" max="24" width="5.375" style="1" hidden="1" customWidth="1"/>
    <col min="25" max="27" width="2.375" style="1" hidden="1" customWidth="1"/>
    <col min="28" max="28" width="0" style="6" hidden="1" customWidth="1"/>
    <col min="29" max="16384" width="9.125" style="2" customWidth="1"/>
  </cols>
  <sheetData>
    <row r="1" spans="1:17" ht="12.75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>
      <c r="A2" s="58" t="s">
        <v>401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0" ht="12.75" hidden="1">
      <c r="B3" s="6"/>
      <c r="E3" s="6"/>
      <c r="F3" s="6"/>
      <c r="G3" s="6"/>
      <c r="J3" s="6"/>
    </row>
    <row r="4" ht="12" customHeight="1" thickBot="1">
      <c r="A4" s="3" t="s">
        <v>369</v>
      </c>
    </row>
    <row r="5" spans="1:28" s="31" customFormat="1" ht="23.25" customHeight="1" thickBot="1">
      <c r="A5" s="23" t="s">
        <v>377</v>
      </c>
      <c r="B5" s="23" t="s">
        <v>389</v>
      </c>
      <c r="C5" s="23" t="s">
        <v>350</v>
      </c>
      <c r="D5" s="23" t="s">
        <v>351</v>
      </c>
      <c r="E5" s="23" t="s">
        <v>348</v>
      </c>
      <c r="F5" s="23" t="s">
        <v>349</v>
      </c>
      <c r="G5" s="32" t="s">
        <v>373</v>
      </c>
      <c r="H5" s="23" t="s">
        <v>372</v>
      </c>
      <c r="I5" s="23" t="s">
        <v>380</v>
      </c>
      <c r="J5" s="32" t="s">
        <v>373</v>
      </c>
      <c r="K5" s="23" t="s">
        <v>372</v>
      </c>
      <c r="L5" s="23" t="s">
        <v>379</v>
      </c>
      <c r="M5" s="32" t="s">
        <v>373</v>
      </c>
      <c r="N5" s="23" t="s">
        <v>372</v>
      </c>
      <c r="O5" s="23" t="s">
        <v>406</v>
      </c>
      <c r="P5" s="23" t="s">
        <v>378</v>
      </c>
      <c r="Q5" s="23" t="s">
        <v>382</v>
      </c>
      <c r="R5" s="33"/>
      <c r="S5" s="34"/>
      <c r="T5" s="34"/>
      <c r="U5" s="35"/>
      <c r="V5" s="35"/>
      <c r="W5" s="35"/>
      <c r="X5" s="35"/>
      <c r="Y5" s="35"/>
      <c r="Z5" s="35"/>
      <c r="AA5" s="35"/>
      <c r="AB5" s="23" t="s">
        <v>382</v>
      </c>
    </row>
    <row r="6" spans="1:28" ht="11.25" customHeight="1">
      <c r="A6" s="7">
        <v>1</v>
      </c>
      <c r="B6" s="4" t="s">
        <v>188</v>
      </c>
      <c r="C6" s="7">
        <v>91</v>
      </c>
      <c r="D6" s="7">
        <v>1</v>
      </c>
      <c r="E6" s="4" t="s">
        <v>78</v>
      </c>
      <c r="F6" s="5" t="s">
        <v>187</v>
      </c>
      <c r="G6" s="9">
        <v>0.00028842592592592597</v>
      </c>
      <c r="H6" s="9">
        <v>0.0002711805555555556</v>
      </c>
      <c r="I6" s="9">
        <f>G6+H6</f>
        <v>0.0005596064814814816</v>
      </c>
      <c r="J6" s="9">
        <v>0.00023055555555555557</v>
      </c>
      <c r="K6" s="9">
        <v>0.00024814814814814816</v>
      </c>
      <c r="L6" s="9">
        <f aca="true" t="shared" si="0" ref="L6:L17">J6+K6</f>
        <v>0.00047870370370370373</v>
      </c>
      <c r="M6" s="9">
        <v>0.00021747685185185184</v>
      </c>
      <c r="N6" s="9"/>
      <c r="O6" s="9">
        <v>0.0004265046296296296</v>
      </c>
      <c r="P6" s="9">
        <v>0.0003961805555555555</v>
      </c>
      <c r="Q6" s="23">
        <v>1</v>
      </c>
      <c r="R6" s="36">
        <f aca="true" t="shared" si="1" ref="R6:R40">COUNTIF($A$6:$A$40,$A6)</f>
        <v>1</v>
      </c>
      <c r="S6" s="37">
        <f>IF(ISBLANK($A6),1000,($A6*R6+(R6-1)*R6/2)/R6)</f>
        <v>1</v>
      </c>
      <c r="T6" s="37" t="s">
        <v>402</v>
      </c>
      <c r="U6" s="38">
        <f aca="true" t="shared" si="2" ref="U6:U40">IF($F6=T$18,"-",IF(OR(AND($D6=T$12,$C6&gt;T$17),AND($D6=T$15,$C6&lt;T$16)),T$12,$D6))</f>
        <v>1</v>
      </c>
      <c r="V6" s="38">
        <f>COUNTIF(U$6:U$40,T$6)</f>
        <v>0</v>
      </c>
      <c r="W6" s="39"/>
      <c r="X6" s="38" t="str">
        <f aca="true" t="shared" si="3" ref="X6:X40">IF(S6&gt;W$8,IF(S6&gt;W$9,IF(S6&gt;W$10,IF(S6&gt;W$11,IF(S6&gt;W$12,IF(S6&gt;W$13,IF(S6&gt;W$14,"-",T$14),T$13),T$12),T$11),T$10),T$9),T$8)</f>
        <v>КМС</v>
      </c>
      <c r="Y6" s="38">
        <f aca="true" t="shared" si="4" ref="Y6:Y40">IF(OR(U6=T$6,U6=T$7,U6=T$8),1,IF(U6=T$9,2,IF(U6=T$10,3,IF(U6=T$11,4,IF(U6=T$12,5,IF(U6=T$13,6,IF(U6=T$14,7,8)))))))</f>
        <v>2</v>
      </c>
      <c r="Z6" s="38">
        <f aca="true" t="shared" si="5" ref="Z6:Z40">IF(X6=T$8,1,IF(X6=T$9,2,IF(X6=T$10,3,IF(X6=T$11,4,IF(X6=T$12,5,IF(X6=T$13,6,IF(X6=T$14,7,8)))))))</f>
        <v>1</v>
      </c>
      <c r="AA6" s="38">
        <f>IF(Y6-Z6&gt;1,Y6-1,Z6)</f>
        <v>1</v>
      </c>
      <c r="AB6" s="23" t="str">
        <f aca="true" t="shared" si="6" ref="AB6:AB40">IF(AA6=1,T$8,IF(AA6=2,T$9,IF(AA6=3,T$10,IF(AA6=4,T$11,IF(AND(AA6=5,$C6&gt;T$17),T$12,IF(AND(AA6=6,$C6&gt;T$17),T$13,IF(AND(AA6=7,$C6&gt;T$17),T$14,"-")))))))</f>
        <v>КМС</v>
      </c>
    </row>
    <row r="7" spans="1:28" ht="12.75">
      <c r="A7" s="7">
        <v>2</v>
      </c>
      <c r="B7" s="4" t="s">
        <v>189</v>
      </c>
      <c r="C7" s="7">
        <v>91</v>
      </c>
      <c r="D7" s="7">
        <v>1</v>
      </c>
      <c r="E7" s="4" t="s">
        <v>78</v>
      </c>
      <c r="F7" s="5" t="s">
        <v>187</v>
      </c>
      <c r="G7" s="9">
        <v>0.0003476851851851852</v>
      </c>
      <c r="H7" s="9">
        <v>0.0003466435185185185</v>
      </c>
      <c r="I7" s="9">
        <f>G7+H7</f>
        <v>0.0006943287037037037</v>
      </c>
      <c r="J7" s="9">
        <v>0.00025925925925925926</v>
      </c>
      <c r="K7" s="9">
        <v>0.0002615740740740741</v>
      </c>
      <c r="L7" s="9">
        <f t="shared" si="0"/>
        <v>0.0005208333333333334</v>
      </c>
      <c r="M7" s="9">
        <v>0.0002275462962962963</v>
      </c>
      <c r="N7" s="9"/>
      <c r="O7" s="9">
        <v>0.0004746527777777778</v>
      </c>
      <c r="P7" s="9">
        <v>0.0004149305555555556</v>
      </c>
      <c r="Q7" s="23">
        <v>1</v>
      </c>
      <c r="R7" s="36">
        <f t="shared" si="1"/>
        <v>1</v>
      </c>
      <c r="S7" s="37">
        <f aca="true" t="shared" si="7" ref="S7:S40">IF(ISBLANK($A7),1000,($A7*R7+(R7-1)*R7/2)/R7)</f>
        <v>2</v>
      </c>
      <c r="T7" s="37" t="s">
        <v>37</v>
      </c>
      <c r="U7" s="38">
        <f t="shared" si="2"/>
        <v>1</v>
      </c>
      <c r="V7" s="38">
        <f>COUNTIF(U$6:U$40,T$7)</f>
        <v>0</v>
      </c>
      <c r="W7" s="39"/>
      <c r="X7" s="38">
        <f t="shared" si="3"/>
        <v>1</v>
      </c>
      <c r="Y7" s="38">
        <f t="shared" si="4"/>
        <v>2</v>
      </c>
      <c r="Z7" s="38">
        <f t="shared" si="5"/>
        <v>2</v>
      </c>
      <c r="AA7" s="38">
        <f aca="true" t="shared" si="8" ref="AA7:AA40">IF(Y7-Z7&gt;1,Y7-1,Z7)</f>
        <v>2</v>
      </c>
      <c r="AB7" s="23">
        <f t="shared" si="6"/>
        <v>1</v>
      </c>
    </row>
    <row r="8" spans="1:28" ht="12.75">
      <c r="A8" s="7">
        <v>3</v>
      </c>
      <c r="B8" s="4" t="s">
        <v>161</v>
      </c>
      <c r="C8" s="7">
        <v>91</v>
      </c>
      <c r="D8" s="7">
        <v>3</v>
      </c>
      <c r="E8" s="4" t="s">
        <v>152</v>
      </c>
      <c r="F8" s="5" t="s">
        <v>368</v>
      </c>
      <c r="G8" s="9">
        <v>0.00026793981481481477</v>
      </c>
      <c r="H8" s="9">
        <v>0.0004626157407407407</v>
      </c>
      <c r="I8" s="9">
        <f>G8+H8</f>
        <v>0.0007305555555555555</v>
      </c>
      <c r="J8" s="9">
        <v>0.0002549768518518519</v>
      </c>
      <c r="K8" s="9">
        <v>0.0002825231481481481</v>
      </c>
      <c r="L8" s="9">
        <f t="shared" si="0"/>
        <v>0.0005375</v>
      </c>
      <c r="M8" s="9">
        <v>0.00021863425925925926</v>
      </c>
      <c r="N8" s="9">
        <v>0.00022060185185185185</v>
      </c>
      <c r="O8" s="9">
        <f>M8+N8</f>
        <v>0.0004392361111111111</v>
      </c>
      <c r="P8" s="9">
        <v>0.00043622685185185187</v>
      </c>
      <c r="Q8" s="23">
        <v>2</v>
      </c>
      <c r="R8" s="36">
        <f t="shared" si="1"/>
        <v>1</v>
      </c>
      <c r="S8" s="37">
        <f t="shared" si="7"/>
        <v>3</v>
      </c>
      <c r="T8" s="37" t="s">
        <v>4</v>
      </c>
      <c r="U8" s="38">
        <f t="shared" si="2"/>
        <v>3</v>
      </c>
      <c r="V8" s="38">
        <f>COUNTIF(U$6:U$40,T$8)</f>
        <v>1</v>
      </c>
      <c r="W8" s="38">
        <f>0.8*(V6+V7)+0.4*V8+0.2*V9</f>
        <v>1</v>
      </c>
      <c r="X8" s="38">
        <f t="shared" si="3"/>
        <v>1</v>
      </c>
      <c r="Y8" s="38">
        <f t="shared" si="4"/>
        <v>4</v>
      </c>
      <c r="Z8" s="38">
        <f t="shared" si="5"/>
        <v>2</v>
      </c>
      <c r="AA8" s="38">
        <f t="shared" si="8"/>
        <v>3</v>
      </c>
      <c r="AB8" s="23">
        <f t="shared" si="6"/>
        <v>2</v>
      </c>
    </row>
    <row r="9" spans="1:28" ht="12.75">
      <c r="A9" s="7">
        <v>4</v>
      </c>
      <c r="B9" s="4" t="s">
        <v>257</v>
      </c>
      <c r="C9" s="7">
        <v>91</v>
      </c>
      <c r="D9" s="7" t="s">
        <v>4</v>
      </c>
      <c r="E9" s="4" t="s">
        <v>252</v>
      </c>
      <c r="F9" s="5" t="s">
        <v>253</v>
      </c>
      <c r="G9" s="9">
        <v>0.0002631944444444444</v>
      </c>
      <c r="H9" s="9">
        <v>0.000334837962962963</v>
      </c>
      <c r="I9" s="9">
        <f>G9+H9</f>
        <v>0.0005980324074074074</v>
      </c>
      <c r="J9" s="9">
        <v>0.0002369212962962963</v>
      </c>
      <c r="K9" s="9">
        <v>0.00026793981481481477</v>
      </c>
      <c r="L9" s="9">
        <f t="shared" si="0"/>
        <v>0.0005048611111111111</v>
      </c>
      <c r="M9" s="9">
        <v>0.00023506944444444443</v>
      </c>
      <c r="N9" s="9"/>
      <c r="O9" s="9">
        <v>0.0005119212962962962</v>
      </c>
      <c r="P9" s="9">
        <v>0.00043796296296296297</v>
      </c>
      <c r="Q9" s="23">
        <v>2</v>
      </c>
      <c r="R9" s="36">
        <f t="shared" si="1"/>
        <v>1</v>
      </c>
      <c r="S9" s="37">
        <f t="shared" si="7"/>
        <v>4</v>
      </c>
      <c r="T9" s="37">
        <v>1</v>
      </c>
      <c r="U9" s="38" t="str">
        <f t="shared" si="2"/>
        <v>КМС</v>
      </c>
      <c r="V9" s="38">
        <f>COUNTIF(U$6:U$40,T$9)</f>
        <v>3</v>
      </c>
      <c r="W9" s="38">
        <f>W8+0.4*V8+0.4*V9+0.2*V10</f>
        <v>3.6</v>
      </c>
      <c r="X9" s="38">
        <f t="shared" si="3"/>
        <v>2</v>
      </c>
      <c r="Y9" s="38">
        <f t="shared" si="4"/>
        <v>1</v>
      </c>
      <c r="Z9" s="38">
        <f t="shared" si="5"/>
        <v>3</v>
      </c>
      <c r="AA9" s="38">
        <f t="shared" si="8"/>
        <v>3</v>
      </c>
      <c r="AB9" s="23">
        <f t="shared" si="6"/>
        <v>2</v>
      </c>
    </row>
    <row r="10" spans="1:28" ht="12.75">
      <c r="A10" s="7">
        <v>5</v>
      </c>
      <c r="B10" s="4" t="s">
        <v>29</v>
      </c>
      <c r="C10" s="7">
        <v>92</v>
      </c>
      <c r="D10" s="7">
        <v>2</v>
      </c>
      <c r="E10" s="4" t="s">
        <v>30</v>
      </c>
      <c r="F10" s="5" t="s">
        <v>360</v>
      </c>
      <c r="G10" s="9">
        <v>0.00036180555555555553</v>
      </c>
      <c r="H10" s="9">
        <v>0.00031631944444444443</v>
      </c>
      <c r="I10" s="9">
        <f>G10+H10</f>
        <v>0.0006781249999999999</v>
      </c>
      <c r="J10" s="9">
        <v>0.0002775462962962963</v>
      </c>
      <c r="K10" s="9">
        <v>0.00029756944444444443</v>
      </c>
      <c r="L10" s="9">
        <f t="shared" si="0"/>
        <v>0.0005751157407407407</v>
      </c>
      <c r="M10" s="19"/>
      <c r="N10" s="19"/>
      <c r="O10" s="19"/>
      <c r="Q10" s="23">
        <v>2</v>
      </c>
      <c r="R10" s="36">
        <f t="shared" si="1"/>
        <v>1</v>
      </c>
      <c r="S10" s="37">
        <f t="shared" si="7"/>
        <v>5</v>
      </c>
      <c r="T10" s="37">
        <v>2</v>
      </c>
      <c r="U10" s="38">
        <f t="shared" si="2"/>
        <v>2</v>
      </c>
      <c r="V10" s="38">
        <f>COUNTIF(U$6:U$40,T$10)</f>
        <v>5</v>
      </c>
      <c r="W10" s="38">
        <f>W9+0.2*V9+0.4*V10+0.2*V11</f>
        <v>7</v>
      </c>
      <c r="X10" s="38">
        <f t="shared" si="3"/>
        <v>2</v>
      </c>
      <c r="Y10" s="38">
        <f t="shared" si="4"/>
        <v>3</v>
      </c>
      <c r="Z10" s="38">
        <f t="shared" si="5"/>
        <v>3</v>
      </c>
      <c r="AA10" s="38">
        <f t="shared" si="8"/>
        <v>3</v>
      </c>
      <c r="AB10" s="23">
        <f t="shared" si="6"/>
        <v>2</v>
      </c>
    </row>
    <row r="11" spans="1:28" ht="12.75">
      <c r="A11" s="7">
        <v>6</v>
      </c>
      <c r="B11" s="4" t="s">
        <v>159</v>
      </c>
      <c r="C11" s="7">
        <v>91</v>
      </c>
      <c r="D11" s="7">
        <v>2</v>
      </c>
      <c r="E11" s="4" t="s">
        <v>152</v>
      </c>
      <c r="F11" s="5" t="s">
        <v>368</v>
      </c>
      <c r="G11" s="9">
        <v>0.0002957175925925926</v>
      </c>
      <c r="H11" s="9"/>
      <c r="I11" s="9">
        <v>0.0007070601851851851</v>
      </c>
      <c r="J11" s="9">
        <v>0.00027453703703703706</v>
      </c>
      <c r="K11" s="9">
        <v>0.00031909722222222224</v>
      </c>
      <c r="L11" s="9">
        <f t="shared" si="0"/>
        <v>0.0005936342592592592</v>
      </c>
      <c r="M11" s="19"/>
      <c r="N11" s="19"/>
      <c r="O11" s="19"/>
      <c r="Q11" s="23">
        <v>2</v>
      </c>
      <c r="R11" s="36">
        <f t="shared" si="1"/>
        <v>1</v>
      </c>
      <c r="S11" s="37">
        <f t="shared" si="7"/>
        <v>6</v>
      </c>
      <c r="T11" s="37">
        <v>3</v>
      </c>
      <c r="U11" s="38">
        <f t="shared" si="2"/>
        <v>2</v>
      </c>
      <c r="V11" s="38">
        <f>COUNTIF(U$6:U$40,T$11)</f>
        <v>4</v>
      </c>
      <c r="W11" s="38">
        <f>W10+0.2*V10+0.4*V11+0.2*V12</f>
        <v>10.2</v>
      </c>
      <c r="X11" s="38">
        <f t="shared" si="3"/>
        <v>2</v>
      </c>
      <c r="Y11" s="38">
        <f t="shared" si="4"/>
        <v>3</v>
      </c>
      <c r="Z11" s="38">
        <f t="shared" si="5"/>
        <v>3</v>
      </c>
      <c r="AA11" s="38">
        <f t="shared" si="8"/>
        <v>3</v>
      </c>
      <c r="AB11" s="23">
        <f t="shared" si="6"/>
        <v>2</v>
      </c>
    </row>
    <row r="12" spans="1:28" ht="12.75">
      <c r="A12" s="7">
        <v>7</v>
      </c>
      <c r="B12" s="4" t="s">
        <v>359</v>
      </c>
      <c r="C12" s="7">
        <v>91</v>
      </c>
      <c r="D12" s="7" t="s">
        <v>11</v>
      </c>
      <c r="E12" s="4" t="s">
        <v>35</v>
      </c>
      <c r="F12" s="5" t="s">
        <v>179</v>
      </c>
      <c r="G12" s="9">
        <v>0.00029363425925925927</v>
      </c>
      <c r="H12" s="9">
        <v>0.00042037037037037043</v>
      </c>
      <c r="I12" s="9">
        <f>G12+H12</f>
        <v>0.0007140046296296298</v>
      </c>
      <c r="J12" s="9">
        <v>0.00028344907407407404</v>
      </c>
      <c r="K12" s="9">
        <v>0.0003104166666666667</v>
      </c>
      <c r="L12" s="9">
        <f>J12+K12</f>
        <v>0.0005938657407407407</v>
      </c>
      <c r="M12" s="19"/>
      <c r="N12" s="19"/>
      <c r="O12" s="19"/>
      <c r="Q12" s="23" t="s">
        <v>16</v>
      </c>
      <c r="R12" s="36">
        <f t="shared" si="1"/>
        <v>1</v>
      </c>
      <c r="S12" s="37">
        <f t="shared" si="7"/>
        <v>7</v>
      </c>
      <c r="T12" s="37" t="s">
        <v>16</v>
      </c>
      <c r="U12" s="38" t="str">
        <f t="shared" si="2"/>
        <v>2ю</v>
      </c>
      <c r="V12" s="38">
        <f>COUNTIF(U$6:U$40,T$12)</f>
        <v>3</v>
      </c>
      <c r="W12" s="38">
        <f>W11+0.2*V11+0.4*V12+0.2*V13</f>
        <v>14</v>
      </c>
      <c r="X12" s="38">
        <f t="shared" si="3"/>
        <v>2</v>
      </c>
      <c r="Y12" s="38">
        <f t="shared" si="4"/>
        <v>6</v>
      </c>
      <c r="Z12" s="38">
        <f t="shared" si="5"/>
        <v>3</v>
      </c>
      <c r="AA12" s="38">
        <f t="shared" si="8"/>
        <v>5</v>
      </c>
      <c r="AB12" s="23" t="str">
        <f t="shared" si="6"/>
        <v>1ю</v>
      </c>
    </row>
    <row r="13" spans="1:28" ht="12.75">
      <c r="A13" s="7">
        <v>8</v>
      </c>
      <c r="B13" s="4" t="s">
        <v>43</v>
      </c>
      <c r="C13" s="7">
        <v>92</v>
      </c>
      <c r="D13" s="7">
        <v>3</v>
      </c>
      <c r="E13" s="4" t="s">
        <v>35</v>
      </c>
      <c r="F13" s="5" t="s">
        <v>36</v>
      </c>
      <c r="G13" s="9">
        <v>0.0004278935185185185</v>
      </c>
      <c r="H13" s="9">
        <v>0.0004517361111111111</v>
      </c>
      <c r="I13" s="9">
        <f>G13+H13</f>
        <v>0.0008796296296296295</v>
      </c>
      <c r="J13" s="9">
        <v>0.0003861111111111111</v>
      </c>
      <c r="K13" s="9">
        <v>0.00034212962962962957</v>
      </c>
      <c r="L13" s="9">
        <f t="shared" si="0"/>
        <v>0.0007282407407407407</v>
      </c>
      <c r="M13" s="19"/>
      <c r="N13" s="19"/>
      <c r="O13" s="19"/>
      <c r="Q13" s="23">
        <v>3</v>
      </c>
      <c r="R13" s="36">
        <f t="shared" si="1"/>
        <v>1</v>
      </c>
      <c r="S13" s="37">
        <f t="shared" si="7"/>
        <v>8</v>
      </c>
      <c r="T13" s="37" t="s">
        <v>11</v>
      </c>
      <c r="U13" s="38">
        <f t="shared" si="2"/>
        <v>3</v>
      </c>
      <c r="V13" s="38">
        <f>COUNTIF(U$6:U$40,T$13)</f>
        <v>9</v>
      </c>
      <c r="W13" s="38">
        <f>W12+0.2*V12+0.4*V13+0.2*V14</f>
        <v>20</v>
      </c>
      <c r="X13" s="38">
        <f t="shared" si="3"/>
        <v>3</v>
      </c>
      <c r="Y13" s="38">
        <f t="shared" si="4"/>
        <v>4</v>
      </c>
      <c r="Z13" s="38">
        <f t="shared" si="5"/>
        <v>4</v>
      </c>
      <c r="AA13" s="38">
        <f t="shared" si="8"/>
        <v>4</v>
      </c>
      <c r="AB13" s="23">
        <f t="shared" si="6"/>
        <v>3</v>
      </c>
    </row>
    <row r="14" spans="1:28" ht="12.75">
      <c r="A14" s="7">
        <v>9</v>
      </c>
      <c r="B14" s="4" t="s">
        <v>122</v>
      </c>
      <c r="C14" s="7">
        <v>94</v>
      </c>
      <c r="D14" s="7">
        <v>2</v>
      </c>
      <c r="E14" s="4" t="s">
        <v>78</v>
      </c>
      <c r="F14" s="5" t="s">
        <v>79</v>
      </c>
      <c r="G14" s="9">
        <v>0.0004893518518518518</v>
      </c>
      <c r="H14" s="9">
        <v>0.00053125</v>
      </c>
      <c r="I14" s="9">
        <f>G14+H14</f>
        <v>0.001020601851851852</v>
      </c>
      <c r="J14" s="9">
        <v>0.00041331018518518523</v>
      </c>
      <c r="K14" s="9">
        <v>0.0003803240740740741</v>
      </c>
      <c r="L14" s="9">
        <f t="shared" si="0"/>
        <v>0.0007936342592592593</v>
      </c>
      <c r="M14" s="19"/>
      <c r="N14" s="19"/>
      <c r="O14" s="19"/>
      <c r="Q14" s="23">
        <v>3</v>
      </c>
      <c r="R14" s="36">
        <f t="shared" si="1"/>
        <v>1</v>
      </c>
      <c r="S14" s="37">
        <f t="shared" si="7"/>
        <v>9</v>
      </c>
      <c r="T14" s="37" t="s">
        <v>20</v>
      </c>
      <c r="U14" s="38">
        <f t="shared" si="2"/>
        <v>2</v>
      </c>
      <c r="V14" s="38">
        <f>COUNTIF(U$6:U$40,T$14)</f>
        <v>9</v>
      </c>
      <c r="W14" s="38">
        <f>W13+0.2*V13+0.4*V14+0.2*V15</f>
        <v>25.6</v>
      </c>
      <c r="X14" s="38">
        <f t="shared" si="3"/>
        <v>3</v>
      </c>
      <c r="Y14" s="38">
        <f t="shared" si="4"/>
        <v>3</v>
      </c>
      <c r="Z14" s="38">
        <f t="shared" si="5"/>
        <v>4</v>
      </c>
      <c r="AA14" s="38">
        <f t="shared" si="8"/>
        <v>4</v>
      </c>
      <c r="AB14" s="23">
        <f t="shared" si="6"/>
        <v>3</v>
      </c>
    </row>
    <row r="15" spans="1:28" ht="12.75">
      <c r="A15" s="7">
        <v>10</v>
      </c>
      <c r="B15" s="4" t="s">
        <v>170</v>
      </c>
      <c r="C15" s="7">
        <v>92</v>
      </c>
      <c r="D15" s="7" t="s">
        <v>2</v>
      </c>
      <c r="E15" s="4" t="s">
        <v>166</v>
      </c>
      <c r="F15" s="5"/>
      <c r="G15" s="9">
        <v>0.0008922453703703704</v>
      </c>
      <c r="H15" s="9">
        <v>0.0005385416666666667</v>
      </c>
      <c r="I15" s="9">
        <f>G15+H15</f>
        <v>0.001430787037037037</v>
      </c>
      <c r="J15" s="9">
        <v>0.00039097222222222224</v>
      </c>
      <c r="K15" s="9">
        <v>0.00042581018518518516</v>
      </c>
      <c r="L15" s="9">
        <f t="shared" si="0"/>
        <v>0.0008167824074074073</v>
      </c>
      <c r="M15" s="19"/>
      <c r="N15" s="19"/>
      <c r="O15" s="19"/>
      <c r="Q15" s="23" t="s">
        <v>20</v>
      </c>
      <c r="R15" s="36">
        <f t="shared" si="1"/>
        <v>1</v>
      </c>
      <c r="S15" s="37">
        <f t="shared" si="7"/>
        <v>10</v>
      </c>
      <c r="T15" s="40" t="s">
        <v>2</v>
      </c>
      <c r="U15" s="38" t="str">
        <f t="shared" si="2"/>
        <v>б/р</v>
      </c>
      <c r="V15" s="38">
        <f>COUNTIF(U$6:U$40,T$15)</f>
        <v>1</v>
      </c>
      <c r="W15" s="38"/>
      <c r="X15" s="38">
        <f t="shared" si="3"/>
        <v>3</v>
      </c>
      <c r="Y15" s="38">
        <f t="shared" si="4"/>
        <v>8</v>
      </c>
      <c r="Z15" s="38">
        <f t="shared" si="5"/>
        <v>4</v>
      </c>
      <c r="AA15" s="38">
        <f t="shared" si="8"/>
        <v>7</v>
      </c>
      <c r="AB15" s="23" t="str">
        <f t="shared" si="6"/>
        <v>3ю</v>
      </c>
    </row>
    <row r="16" spans="1:28" ht="12.75">
      <c r="A16" s="7">
        <v>11</v>
      </c>
      <c r="B16" s="4" t="s">
        <v>201</v>
      </c>
      <c r="C16" s="7">
        <v>92</v>
      </c>
      <c r="D16" s="7">
        <v>2</v>
      </c>
      <c r="E16" s="4" t="s">
        <v>137</v>
      </c>
      <c r="F16" s="5"/>
      <c r="G16" s="9">
        <v>0.0006328703703703703</v>
      </c>
      <c r="H16" s="9">
        <v>0.000603587962962963</v>
      </c>
      <c r="I16" s="9">
        <v>0.0012364583333333333</v>
      </c>
      <c r="J16" s="9">
        <v>0.0004732638888888889</v>
      </c>
      <c r="K16" s="9">
        <v>0.0004061342592592593</v>
      </c>
      <c r="L16" s="9">
        <f t="shared" si="0"/>
        <v>0.0008793981481481482</v>
      </c>
      <c r="M16" s="19"/>
      <c r="N16" s="19"/>
      <c r="O16" s="19"/>
      <c r="Q16" s="23" t="s">
        <v>16</v>
      </c>
      <c r="R16" s="36">
        <f t="shared" si="1"/>
        <v>1</v>
      </c>
      <c r="S16" s="37">
        <f t="shared" si="7"/>
        <v>11</v>
      </c>
      <c r="T16" s="38">
        <v>87</v>
      </c>
      <c r="U16" s="38">
        <f t="shared" si="2"/>
        <v>2</v>
      </c>
      <c r="V16" s="38"/>
      <c r="W16" s="38"/>
      <c r="X16" s="38" t="str">
        <f t="shared" si="3"/>
        <v>1ю</v>
      </c>
      <c r="Y16" s="38">
        <f t="shared" si="4"/>
        <v>3</v>
      </c>
      <c r="Z16" s="38">
        <f t="shared" si="5"/>
        <v>5</v>
      </c>
      <c r="AA16" s="38">
        <f t="shared" si="8"/>
        <v>5</v>
      </c>
      <c r="AB16" s="23" t="str">
        <f t="shared" si="6"/>
        <v>1ю</v>
      </c>
    </row>
    <row r="17" spans="1:28" ht="12.75">
      <c r="A17" s="7">
        <v>12</v>
      </c>
      <c r="B17" s="4" t="s">
        <v>164</v>
      </c>
      <c r="C17" s="7">
        <v>93</v>
      </c>
      <c r="D17" s="7" t="s">
        <v>16</v>
      </c>
      <c r="E17" s="4" t="s">
        <v>152</v>
      </c>
      <c r="F17" s="5" t="s">
        <v>368</v>
      </c>
      <c r="G17" s="9">
        <v>0.0004892361111111112</v>
      </c>
      <c r="H17" s="9">
        <v>0.0005743055555555556</v>
      </c>
      <c r="I17" s="9">
        <f>G17+H17</f>
        <v>0.0010635416666666666</v>
      </c>
      <c r="J17" s="9">
        <v>0.00043078703703703703</v>
      </c>
      <c r="K17" s="9">
        <v>0.0005957175925925926</v>
      </c>
      <c r="L17" s="9">
        <f t="shared" si="0"/>
        <v>0.0010265046296296296</v>
      </c>
      <c r="M17" s="6"/>
      <c r="N17" s="6"/>
      <c r="O17" s="6"/>
      <c r="Q17" s="23" t="s">
        <v>16</v>
      </c>
      <c r="R17" s="36">
        <f t="shared" si="1"/>
        <v>1</v>
      </c>
      <c r="S17" s="37">
        <f t="shared" si="7"/>
        <v>12</v>
      </c>
      <c r="T17" s="37">
        <v>86</v>
      </c>
      <c r="U17" s="38" t="str">
        <f t="shared" si="2"/>
        <v>1ю</v>
      </c>
      <c r="V17" s="38"/>
      <c r="W17" s="38"/>
      <c r="X17" s="38" t="str">
        <f t="shared" si="3"/>
        <v>1ю</v>
      </c>
      <c r="Y17" s="38">
        <f t="shared" si="4"/>
        <v>5</v>
      </c>
      <c r="Z17" s="38">
        <f t="shared" si="5"/>
        <v>5</v>
      </c>
      <c r="AA17" s="38">
        <f t="shared" si="8"/>
        <v>5</v>
      </c>
      <c r="AB17" s="23" t="str">
        <f t="shared" si="6"/>
        <v>1ю</v>
      </c>
    </row>
    <row r="18" spans="1:28" ht="12.75">
      <c r="A18" s="7">
        <v>13</v>
      </c>
      <c r="B18" s="4" t="s">
        <v>65</v>
      </c>
      <c r="C18" s="7">
        <v>91</v>
      </c>
      <c r="D18" s="7" t="s">
        <v>11</v>
      </c>
      <c r="E18" s="4" t="s">
        <v>78</v>
      </c>
      <c r="F18" s="5" t="s">
        <v>79</v>
      </c>
      <c r="G18" s="9">
        <v>0.0005523148148148148</v>
      </c>
      <c r="H18" s="9">
        <v>0.000512962962962963</v>
      </c>
      <c r="I18" s="9">
        <f>G18+H18</f>
        <v>0.0010652777777777778</v>
      </c>
      <c r="J18" s="9" t="s">
        <v>375</v>
      </c>
      <c r="K18" s="20"/>
      <c r="L18" s="9" t="s">
        <v>375</v>
      </c>
      <c r="M18" s="6"/>
      <c r="N18" s="6"/>
      <c r="O18" s="6"/>
      <c r="Q18" s="23" t="s">
        <v>16</v>
      </c>
      <c r="R18" s="36">
        <f t="shared" si="1"/>
        <v>1</v>
      </c>
      <c r="S18" s="37">
        <f t="shared" si="7"/>
        <v>13</v>
      </c>
      <c r="T18" s="37" t="s">
        <v>374</v>
      </c>
      <c r="U18" s="38" t="str">
        <f t="shared" si="2"/>
        <v>2ю</v>
      </c>
      <c r="V18" s="38"/>
      <c r="W18" s="38"/>
      <c r="X18" s="38" t="str">
        <f t="shared" si="3"/>
        <v>1ю</v>
      </c>
      <c r="Y18" s="38">
        <f t="shared" si="4"/>
        <v>6</v>
      </c>
      <c r="Z18" s="38">
        <f t="shared" si="5"/>
        <v>5</v>
      </c>
      <c r="AA18" s="38">
        <f t="shared" si="8"/>
        <v>5</v>
      </c>
      <c r="AB18" s="23" t="str">
        <f t="shared" si="6"/>
        <v>1ю</v>
      </c>
    </row>
    <row r="19" spans="1:28" ht="12.75">
      <c r="A19" s="7">
        <v>14</v>
      </c>
      <c r="B19" s="4" t="s">
        <v>94</v>
      </c>
      <c r="C19" s="7">
        <v>93</v>
      </c>
      <c r="D19" s="7" t="s">
        <v>11</v>
      </c>
      <c r="E19" s="4" t="s">
        <v>78</v>
      </c>
      <c r="F19" s="5" t="s">
        <v>79</v>
      </c>
      <c r="G19" s="9">
        <v>0.0005655092592592593</v>
      </c>
      <c r="H19" s="9">
        <v>0.0005506944444444444</v>
      </c>
      <c r="I19" s="9">
        <f>G19+H19</f>
        <v>0.0011162037037037037</v>
      </c>
      <c r="J19" s="9" t="s">
        <v>375</v>
      </c>
      <c r="K19" s="21"/>
      <c r="L19" s="9" t="s">
        <v>375</v>
      </c>
      <c r="M19" s="6"/>
      <c r="N19" s="6"/>
      <c r="O19" s="6"/>
      <c r="Q19" s="23" t="s">
        <v>16</v>
      </c>
      <c r="R19" s="36">
        <f t="shared" si="1"/>
        <v>1</v>
      </c>
      <c r="S19" s="37">
        <f t="shared" si="7"/>
        <v>14</v>
      </c>
      <c r="T19" s="37"/>
      <c r="U19" s="38" t="str">
        <f t="shared" si="2"/>
        <v>2ю</v>
      </c>
      <c r="V19" s="38"/>
      <c r="W19" s="38"/>
      <c r="X19" s="38" t="str">
        <f t="shared" si="3"/>
        <v>1ю</v>
      </c>
      <c r="Y19" s="38">
        <f t="shared" si="4"/>
        <v>6</v>
      </c>
      <c r="Z19" s="38">
        <f t="shared" si="5"/>
        <v>5</v>
      </c>
      <c r="AA19" s="38">
        <f t="shared" si="8"/>
        <v>5</v>
      </c>
      <c r="AB19" s="23" t="str">
        <f t="shared" si="6"/>
        <v>1ю</v>
      </c>
    </row>
    <row r="20" spans="1:28" ht="12.75">
      <c r="A20" s="7">
        <v>15</v>
      </c>
      <c r="B20" s="4" t="s">
        <v>217</v>
      </c>
      <c r="C20" s="7">
        <v>91</v>
      </c>
      <c r="D20" s="7" t="s">
        <v>11</v>
      </c>
      <c r="E20" s="4" t="s">
        <v>13</v>
      </c>
      <c r="F20" s="5" t="s">
        <v>215</v>
      </c>
      <c r="G20" s="9">
        <v>0.0008693287037037038</v>
      </c>
      <c r="H20" s="9">
        <v>0.0005542824074074074</v>
      </c>
      <c r="I20" s="9">
        <f>G20+H20</f>
        <v>0.0014236111111111112</v>
      </c>
      <c r="J20" s="9" t="s">
        <v>375</v>
      </c>
      <c r="K20" s="21"/>
      <c r="L20" s="9" t="s">
        <v>375</v>
      </c>
      <c r="M20" s="6"/>
      <c r="N20" s="6"/>
      <c r="O20" s="6"/>
      <c r="Q20" s="23" t="s">
        <v>11</v>
      </c>
      <c r="R20" s="36">
        <f t="shared" si="1"/>
        <v>1</v>
      </c>
      <c r="S20" s="37">
        <f t="shared" si="7"/>
        <v>15</v>
      </c>
      <c r="T20" s="37"/>
      <c r="U20" s="38" t="str">
        <f t="shared" si="2"/>
        <v>2ю</v>
      </c>
      <c r="V20" s="38"/>
      <c r="W20" s="38"/>
      <c r="X20" s="38" t="str">
        <f t="shared" si="3"/>
        <v>2ю</v>
      </c>
      <c r="Y20" s="38">
        <f t="shared" si="4"/>
        <v>6</v>
      </c>
      <c r="Z20" s="38">
        <f t="shared" si="5"/>
        <v>6</v>
      </c>
      <c r="AA20" s="38">
        <f t="shared" si="8"/>
        <v>6</v>
      </c>
      <c r="AB20" s="23" t="str">
        <f t="shared" si="6"/>
        <v>2ю</v>
      </c>
    </row>
    <row r="21" spans="1:28" ht="12.75">
      <c r="A21" s="7">
        <v>16</v>
      </c>
      <c r="B21" s="4" t="s">
        <v>192</v>
      </c>
      <c r="C21" s="7">
        <v>93</v>
      </c>
      <c r="D21" s="7" t="s">
        <v>20</v>
      </c>
      <c r="E21" s="4" t="s">
        <v>78</v>
      </c>
      <c r="F21" s="5" t="s">
        <v>187</v>
      </c>
      <c r="G21" s="9">
        <v>0.0011561342592592593</v>
      </c>
      <c r="H21" s="9">
        <v>0.0010447916666666667</v>
      </c>
      <c r="I21" s="9">
        <f>G21+H21</f>
        <v>0.002200925925925926</v>
      </c>
      <c r="J21" s="9" t="s">
        <v>375</v>
      </c>
      <c r="K21" s="21"/>
      <c r="L21" s="9" t="s">
        <v>375</v>
      </c>
      <c r="M21" s="6"/>
      <c r="N21" s="6"/>
      <c r="O21" s="6"/>
      <c r="Q21" s="23" t="s">
        <v>11</v>
      </c>
      <c r="R21" s="36">
        <f t="shared" si="1"/>
        <v>1</v>
      </c>
      <c r="S21" s="37">
        <f t="shared" si="7"/>
        <v>16</v>
      </c>
      <c r="T21" s="38"/>
      <c r="U21" s="38" t="str">
        <f t="shared" si="2"/>
        <v>3ю</v>
      </c>
      <c r="V21" s="38"/>
      <c r="W21" s="38"/>
      <c r="X21" s="38" t="str">
        <f t="shared" si="3"/>
        <v>2ю</v>
      </c>
      <c r="Y21" s="38">
        <f t="shared" si="4"/>
        <v>7</v>
      </c>
      <c r="Z21" s="38">
        <f t="shared" si="5"/>
        <v>6</v>
      </c>
      <c r="AA21" s="38">
        <f t="shared" si="8"/>
        <v>6</v>
      </c>
      <c r="AB21" s="23" t="str">
        <f t="shared" si="6"/>
        <v>2ю</v>
      </c>
    </row>
    <row r="22" spans="1:28" ht="12.75">
      <c r="A22" s="7"/>
      <c r="B22" s="4" t="s">
        <v>269</v>
      </c>
      <c r="C22" s="7">
        <v>91</v>
      </c>
      <c r="D22" s="7">
        <v>2</v>
      </c>
      <c r="E22" s="4" t="s">
        <v>268</v>
      </c>
      <c r="F22" s="5"/>
      <c r="G22" s="9">
        <v>0.00045972222222222226</v>
      </c>
      <c r="H22" s="9" t="s">
        <v>375</v>
      </c>
      <c r="I22" s="9" t="s">
        <v>375</v>
      </c>
      <c r="J22" s="6"/>
      <c r="K22" s="6"/>
      <c r="M22" s="6"/>
      <c r="N22" s="6"/>
      <c r="O22" s="6"/>
      <c r="Q22" s="23" t="s">
        <v>383</v>
      </c>
      <c r="R22" s="36">
        <f t="shared" si="1"/>
        <v>0</v>
      </c>
      <c r="S22" s="37">
        <f t="shared" si="7"/>
        <v>1000</v>
      </c>
      <c r="T22" s="38"/>
      <c r="U22" s="38">
        <f t="shared" si="2"/>
        <v>2</v>
      </c>
      <c r="V22" s="38"/>
      <c r="W22" s="38"/>
      <c r="X22" s="38" t="str">
        <f t="shared" si="3"/>
        <v>-</v>
      </c>
      <c r="Y22" s="38">
        <f t="shared" si="4"/>
        <v>3</v>
      </c>
      <c r="Z22" s="38">
        <f t="shared" si="5"/>
        <v>8</v>
      </c>
      <c r="AA22" s="38">
        <f t="shared" si="8"/>
        <v>8</v>
      </c>
      <c r="AB22" s="23" t="str">
        <f t="shared" si="6"/>
        <v>-</v>
      </c>
    </row>
    <row r="23" spans="1:28" ht="12.75">
      <c r="A23" s="7"/>
      <c r="B23" s="4" t="s">
        <v>44</v>
      </c>
      <c r="C23" s="7">
        <v>92</v>
      </c>
      <c r="D23" s="7">
        <v>3</v>
      </c>
      <c r="E23" s="4" t="s">
        <v>35</v>
      </c>
      <c r="F23" s="5" t="s">
        <v>36</v>
      </c>
      <c r="G23" s="9">
        <v>0.0004817129629629629</v>
      </c>
      <c r="H23" s="9" t="s">
        <v>375</v>
      </c>
      <c r="I23" s="9" t="s">
        <v>375</v>
      </c>
      <c r="J23" s="6"/>
      <c r="K23" s="6"/>
      <c r="M23" s="6"/>
      <c r="N23" s="6"/>
      <c r="O23" s="6"/>
      <c r="Q23" s="23" t="s">
        <v>383</v>
      </c>
      <c r="R23" s="36">
        <f t="shared" si="1"/>
        <v>0</v>
      </c>
      <c r="S23" s="37">
        <f t="shared" si="7"/>
        <v>1000</v>
      </c>
      <c r="T23" s="38"/>
      <c r="U23" s="38">
        <f t="shared" si="2"/>
        <v>3</v>
      </c>
      <c r="V23" s="38"/>
      <c r="W23" s="38"/>
      <c r="X23" s="38" t="str">
        <f t="shared" si="3"/>
        <v>-</v>
      </c>
      <c r="Y23" s="38">
        <f t="shared" si="4"/>
        <v>4</v>
      </c>
      <c r="Z23" s="38">
        <f t="shared" si="5"/>
        <v>8</v>
      </c>
      <c r="AA23" s="38">
        <f t="shared" si="8"/>
        <v>8</v>
      </c>
      <c r="AB23" s="23" t="str">
        <f t="shared" si="6"/>
        <v>-</v>
      </c>
    </row>
    <row r="24" spans="1:28" ht="12" customHeight="1">
      <c r="A24" s="7"/>
      <c r="B24" s="4" t="s">
        <v>45</v>
      </c>
      <c r="C24" s="7">
        <v>91</v>
      </c>
      <c r="D24" s="7" t="s">
        <v>16</v>
      </c>
      <c r="E24" s="4" t="s">
        <v>35</v>
      </c>
      <c r="F24" s="5" t="s">
        <v>36</v>
      </c>
      <c r="G24" s="9">
        <v>0.0008687499999999998</v>
      </c>
      <c r="H24" s="9" t="s">
        <v>375</v>
      </c>
      <c r="I24" s="9" t="s">
        <v>375</v>
      </c>
      <c r="J24" s="6"/>
      <c r="K24" s="6"/>
      <c r="M24" s="6"/>
      <c r="N24" s="6"/>
      <c r="O24" s="6"/>
      <c r="Q24" s="23" t="s">
        <v>383</v>
      </c>
      <c r="R24" s="36">
        <f t="shared" si="1"/>
        <v>0</v>
      </c>
      <c r="S24" s="37">
        <f t="shared" si="7"/>
        <v>1000</v>
      </c>
      <c r="T24" s="38"/>
      <c r="U24" s="38" t="str">
        <f t="shared" si="2"/>
        <v>1ю</v>
      </c>
      <c r="V24" s="38"/>
      <c r="W24" s="38"/>
      <c r="X24" s="38" t="str">
        <f t="shared" si="3"/>
        <v>-</v>
      </c>
      <c r="Y24" s="38">
        <f t="shared" si="4"/>
        <v>5</v>
      </c>
      <c r="Z24" s="38">
        <f t="shared" si="5"/>
        <v>8</v>
      </c>
      <c r="AA24" s="38">
        <f t="shared" si="8"/>
        <v>8</v>
      </c>
      <c r="AB24" s="23" t="str">
        <f t="shared" si="6"/>
        <v>-</v>
      </c>
    </row>
    <row r="25" spans="1:28" ht="12.75">
      <c r="A25" s="7"/>
      <c r="B25" s="4" t="s">
        <v>95</v>
      </c>
      <c r="C25" s="7">
        <v>94</v>
      </c>
      <c r="D25" s="7" t="s">
        <v>11</v>
      </c>
      <c r="E25" s="4" t="s">
        <v>78</v>
      </c>
      <c r="F25" s="5" t="s">
        <v>79</v>
      </c>
      <c r="G25" s="9">
        <v>0.0013533564814814814</v>
      </c>
      <c r="H25" s="9" t="s">
        <v>375</v>
      </c>
      <c r="I25" s="9" t="s">
        <v>375</v>
      </c>
      <c r="J25" s="6"/>
      <c r="K25" s="6"/>
      <c r="M25" s="6"/>
      <c r="N25" s="6"/>
      <c r="O25" s="6"/>
      <c r="Q25" s="23" t="s">
        <v>383</v>
      </c>
      <c r="R25" s="36">
        <f t="shared" si="1"/>
        <v>0</v>
      </c>
      <c r="S25" s="37">
        <f t="shared" si="7"/>
        <v>1000</v>
      </c>
      <c r="T25" s="38"/>
      <c r="U25" s="38" t="str">
        <f t="shared" si="2"/>
        <v>2ю</v>
      </c>
      <c r="V25" s="38"/>
      <c r="W25" s="38"/>
      <c r="X25" s="38" t="str">
        <f t="shared" si="3"/>
        <v>-</v>
      </c>
      <c r="Y25" s="38">
        <f t="shared" si="4"/>
        <v>6</v>
      </c>
      <c r="Z25" s="38">
        <f t="shared" si="5"/>
        <v>8</v>
      </c>
      <c r="AA25" s="38">
        <f t="shared" si="8"/>
        <v>8</v>
      </c>
      <c r="AB25" s="23" t="str">
        <f t="shared" si="6"/>
        <v>-</v>
      </c>
    </row>
    <row r="26" spans="1:28" ht="12.75">
      <c r="A26" s="7"/>
      <c r="B26" s="4" t="s">
        <v>218</v>
      </c>
      <c r="C26" s="7">
        <v>91</v>
      </c>
      <c r="D26" s="7" t="s">
        <v>20</v>
      </c>
      <c r="E26" s="4" t="s">
        <v>13</v>
      </c>
      <c r="F26" s="5" t="s">
        <v>215</v>
      </c>
      <c r="G26" s="9" t="s">
        <v>375</v>
      </c>
      <c r="H26" s="9"/>
      <c r="I26" s="9" t="s">
        <v>375</v>
      </c>
      <c r="J26" s="6"/>
      <c r="K26" s="6"/>
      <c r="M26" s="6"/>
      <c r="N26" s="6"/>
      <c r="O26" s="6"/>
      <c r="Q26" s="23" t="s">
        <v>383</v>
      </c>
      <c r="R26" s="36">
        <f t="shared" si="1"/>
        <v>0</v>
      </c>
      <c r="S26" s="37">
        <f t="shared" si="7"/>
        <v>1000</v>
      </c>
      <c r="T26" s="38"/>
      <c r="U26" s="38" t="str">
        <f t="shared" si="2"/>
        <v>3ю</v>
      </c>
      <c r="V26" s="38"/>
      <c r="W26" s="38"/>
      <c r="X26" s="38" t="str">
        <f t="shared" si="3"/>
        <v>-</v>
      </c>
      <c r="Y26" s="38">
        <f t="shared" si="4"/>
        <v>7</v>
      </c>
      <c r="Z26" s="38">
        <f t="shared" si="5"/>
        <v>8</v>
      </c>
      <c r="AA26" s="38">
        <f t="shared" si="8"/>
        <v>8</v>
      </c>
      <c r="AB26" s="23" t="str">
        <f t="shared" si="6"/>
        <v>-</v>
      </c>
    </row>
    <row r="27" spans="1:28" ht="12.75">
      <c r="A27" s="7"/>
      <c r="B27" s="4" t="s">
        <v>50</v>
      </c>
      <c r="C27" s="7">
        <v>91</v>
      </c>
      <c r="D27" s="7" t="s">
        <v>11</v>
      </c>
      <c r="E27" s="4" t="s">
        <v>35</v>
      </c>
      <c r="F27" s="5" t="s">
        <v>36</v>
      </c>
      <c r="G27" s="9" t="s">
        <v>375</v>
      </c>
      <c r="H27" s="9"/>
      <c r="I27" s="9" t="s">
        <v>375</v>
      </c>
      <c r="J27" s="6"/>
      <c r="K27" s="6"/>
      <c r="M27" s="6"/>
      <c r="N27" s="6"/>
      <c r="O27" s="6"/>
      <c r="Q27" s="23" t="s">
        <v>383</v>
      </c>
      <c r="R27" s="36">
        <f t="shared" si="1"/>
        <v>0</v>
      </c>
      <c r="S27" s="37">
        <f t="shared" si="7"/>
        <v>1000</v>
      </c>
      <c r="T27" s="38"/>
      <c r="U27" s="38" t="str">
        <f t="shared" si="2"/>
        <v>2ю</v>
      </c>
      <c r="V27" s="38"/>
      <c r="W27" s="38"/>
      <c r="X27" s="38" t="str">
        <f t="shared" si="3"/>
        <v>-</v>
      </c>
      <c r="Y27" s="38">
        <f t="shared" si="4"/>
        <v>6</v>
      </c>
      <c r="Z27" s="38">
        <f t="shared" si="5"/>
        <v>8</v>
      </c>
      <c r="AA27" s="38">
        <f t="shared" si="8"/>
        <v>8</v>
      </c>
      <c r="AB27" s="23" t="str">
        <f t="shared" si="6"/>
        <v>-</v>
      </c>
    </row>
    <row r="28" spans="1:28" ht="12.75">
      <c r="A28" s="11"/>
      <c r="B28" s="12" t="s">
        <v>93</v>
      </c>
      <c r="C28" s="11">
        <v>93</v>
      </c>
      <c r="D28" s="11" t="s">
        <v>11</v>
      </c>
      <c r="E28" s="12" t="s">
        <v>78</v>
      </c>
      <c r="F28" s="13" t="s">
        <v>79</v>
      </c>
      <c r="G28" s="14" t="s">
        <v>375</v>
      </c>
      <c r="H28" s="14"/>
      <c r="I28" s="14" t="s">
        <v>375</v>
      </c>
      <c r="J28" s="6"/>
      <c r="K28" s="6"/>
      <c r="M28" s="6"/>
      <c r="N28" s="6"/>
      <c r="O28" s="6"/>
      <c r="Q28" s="23" t="s">
        <v>383</v>
      </c>
      <c r="R28" s="36">
        <f t="shared" si="1"/>
        <v>0</v>
      </c>
      <c r="S28" s="37">
        <f t="shared" si="7"/>
        <v>1000</v>
      </c>
      <c r="T28" s="38"/>
      <c r="U28" s="38" t="str">
        <f t="shared" si="2"/>
        <v>2ю</v>
      </c>
      <c r="V28" s="38"/>
      <c r="W28" s="38"/>
      <c r="X28" s="38" t="str">
        <f t="shared" si="3"/>
        <v>-</v>
      </c>
      <c r="Y28" s="38">
        <f t="shared" si="4"/>
        <v>6</v>
      </c>
      <c r="Z28" s="38">
        <f t="shared" si="5"/>
        <v>8</v>
      </c>
      <c r="AA28" s="38">
        <f t="shared" si="8"/>
        <v>8</v>
      </c>
      <c r="AB28" s="23" t="str">
        <f t="shared" si="6"/>
        <v>-</v>
      </c>
    </row>
    <row r="29" spans="1:28" ht="12.75">
      <c r="A29" s="7"/>
      <c r="B29" s="4" t="s">
        <v>92</v>
      </c>
      <c r="C29" s="7">
        <v>92</v>
      </c>
      <c r="D29" s="7">
        <v>3</v>
      </c>
      <c r="E29" s="4" t="s">
        <v>78</v>
      </c>
      <c r="F29" s="5" t="s">
        <v>79</v>
      </c>
      <c r="G29" s="9" t="s">
        <v>375</v>
      </c>
      <c r="H29" s="9"/>
      <c r="I29" s="9" t="s">
        <v>375</v>
      </c>
      <c r="J29" s="6"/>
      <c r="K29" s="6"/>
      <c r="M29" s="6"/>
      <c r="N29" s="6"/>
      <c r="O29" s="6"/>
      <c r="Q29" s="23" t="s">
        <v>383</v>
      </c>
      <c r="R29" s="36">
        <f t="shared" si="1"/>
        <v>0</v>
      </c>
      <c r="S29" s="37">
        <f t="shared" si="7"/>
        <v>1000</v>
      </c>
      <c r="T29" s="38"/>
      <c r="U29" s="38">
        <f t="shared" si="2"/>
        <v>3</v>
      </c>
      <c r="V29" s="38"/>
      <c r="W29" s="38"/>
      <c r="X29" s="38" t="str">
        <f t="shared" si="3"/>
        <v>-</v>
      </c>
      <c r="Y29" s="38">
        <f t="shared" si="4"/>
        <v>4</v>
      </c>
      <c r="Z29" s="38">
        <f t="shared" si="5"/>
        <v>8</v>
      </c>
      <c r="AA29" s="38">
        <f t="shared" si="8"/>
        <v>8</v>
      </c>
      <c r="AB29" s="23" t="str">
        <f t="shared" si="6"/>
        <v>-</v>
      </c>
    </row>
    <row r="30" spans="1:28" ht="12.75">
      <c r="A30" s="7"/>
      <c r="B30" s="4" t="s">
        <v>270</v>
      </c>
      <c r="C30" s="7">
        <v>92</v>
      </c>
      <c r="D30" s="7" t="s">
        <v>20</v>
      </c>
      <c r="E30" s="4" t="s">
        <v>268</v>
      </c>
      <c r="F30" s="5"/>
      <c r="G30" s="9" t="s">
        <v>375</v>
      </c>
      <c r="H30" s="9"/>
      <c r="I30" s="9" t="s">
        <v>375</v>
      </c>
      <c r="J30" s="6"/>
      <c r="K30" s="6"/>
      <c r="M30" s="6"/>
      <c r="N30" s="6"/>
      <c r="O30" s="6"/>
      <c r="Q30" s="23" t="s">
        <v>383</v>
      </c>
      <c r="R30" s="36">
        <f t="shared" si="1"/>
        <v>0</v>
      </c>
      <c r="S30" s="37">
        <f t="shared" si="7"/>
        <v>1000</v>
      </c>
      <c r="T30" s="38"/>
      <c r="U30" s="38" t="str">
        <f t="shared" si="2"/>
        <v>3ю</v>
      </c>
      <c r="V30" s="38"/>
      <c r="W30" s="38"/>
      <c r="X30" s="38" t="str">
        <f t="shared" si="3"/>
        <v>-</v>
      </c>
      <c r="Y30" s="38">
        <f t="shared" si="4"/>
        <v>7</v>
      </c>
      <c r="Z30" s="38">
        <f t="shared" si="5"/>
        <v>8</v>
      </c>
      <c r="AA30" s="38">
        <f t="shared" si="8"/>
        <v>8</v>
      </c>
      <c r="AB30" s="23" t="str">
        <f t="shared" si="6"/>
        <v>-</v>
      </c>
    </row>
    <row r="31" spans="1:28" ht="12.75">
      <c r="A31" s="7"/>
      <c r="B31" s="4" t="s">
        <v>127</v>
      </c>
      <c r="C31" s="7">
        <v>92</v>
      </c>
      <c r="D31" s="7" t="s">
        <v>11</v>
      </c>
      <c r="E31" s="4" t="s">
        <v>128</v>
      </c>
      <c r="F31" s="5" t="s">
        <v>129</v>
      </c>
      <c r="G31" s="9" t="s">
        <v>375</v>
      </c>
      <c r="H31" s="9"/>
      <c r="I31" s="9" t="s">
        <v>375</v>
      </c>
      <c r="J31" s="6"/>
      <c r="K31" s="6"/>
      <c r="M31" s="6"/>
      <c r="N31" s="6"/>
      <c r="O31" s="6"/>
      <c r="Q31" s="23" t="s">
        <v>383</v>
      </c>
      <c r="R31" s="36">
        <f t="shared" si="1"/>
        <v>0</v>
      </c>
      <c r="S31" s="37">
        <f t="shared" si="7"/>
        <v>1000</v>
      </c>
      <c r="T31" s="38"/>
      <c r="U31" s="38" t="str">
        <f t="shared" si="2"/>
        <v>2ю</v>
      </c>
      <c r="V31" s="38"/>
      <c r="W31" s="38"/>
      <c r="X31" s="38" t="str">
        <f t="shared" si="3"/>
        <v>-</v>
      </c>
      <c r="Y31" s="38">
        <f t="shared" si="4"/>
        <v>6</v>
      </c>
      <c r="Z31" s="38">
        <f t="shared" si="5"/>
        <v>8</v>
      </c>
      <c r="AA31" s="38">
        <f t="shared" si="8"/>
        <v>8</v>
      </c>
      <c r="AB31" s="23" t="str">
        <f t="shared" si="6"/>
        <v>-</v>
      </c>
    </row>
    <row r="32" spans="1:28" ht="12.75">
      <c r="A32" s="7"/>
      <c r="B32" s="4" t="s">
        <v>21</v>
      </c>
      <c r="C32" s="7">
        <v>93</v>
      </c>
      <c r="D32" s="7" t="s">
        <v>20</v>
      </c>
      <c r="E32" s="4" t="s">
        <v>13</v>
      </c>
      <c r="F32" s="5" t="s">
        <v>14</v>
      </c>
      <c r="G32" s="9" t="s">
        <v>375</v>
      </c>
      <c r="H32" s="9"/>
      <c r="I32" s="9" t="s">
        <v>375</v>
      </c>
      <c r="J32" s="6"/>
      <c r="K32" s="6"/>
      <c r="M32" s="6"/>
      <c r="N32" s="6"/>
      <c r="O32" s="6"/>
      <c r="Q32" s="23" t="s">
        <v>383</v>
      </c>
      <c r="R32" s="36">
        <f t="shared" si="1"/>
        <v>0</v>
      </c>
      <c r="S32" s="37">
        <f t="shared" si="7"/>
        <v>1000</v>
      </c>
      <c r="T32" s="38"/>
      <c r="U32" s="38" t="str">
        <f t="shared" si="2"/>
        <v>3ю</v>
      </c>
      <c r="V32" s="38"/>
      <c r="W32" s="38"/>
      <c r="X32" s="38" t="str">
        <f t="shared" si="3"/>
        <v>-</v>
      </c>
      <c r="Y32" s="38">
        <f t="shared" si="4"/>
        <v>7</v>
      </c>
      <c r="Z32" s="38">
        <f t="shared" si="5"/>
        <v>8</v>
      </c>
      <c r="AA32" s="38">
        <f t="shared" si="8"/>
        <v>8</v>
      </c>
      <c r="AB32" s="23" t="str">
        <f t="shared" si="6"/>
        <v>-</v>
      </c>
    </row>
    <row r="33" spans="1:28" ht="12.75">
      <c r="A33" s="7"/>
      <c r="B33" s="4" t="s">
        <v>96</v>
      </c>
      <c r="C33" s="7">
        <v>94</v>
      </c>
      <c r="D33" s="7" t="s">
        <v>20</v>
      </c>
      <c r="E33" s="4" t="s">
        <v>78</v>
      </c>
      <c r="F33" s="5" t="s">
        <v>79</v>
      </c>
      <c r="G33" s="9" t="s">
        <v>375</v>
      </c>
      <c r="H33" s="9"/>
      <c r="I33" s="9" t="s">
        <v>375</v>
      </c>
      <c r="J33" s="6"/>
      <c r="K33" s="6"/>
      <c r="M33" s="6"/>
      <c r="N33" s="6"/>
      <c r="O33" s="6"/>
      <c r="Q33" s="23" t="s">
        <v>383</v>
      </c>
      <c r="R33" s="36">
        <f t="shared" si="1"/>
        <v>0</v>
      </c>
      <c r="S33" s="37">
        <f t="shared" si="7"/>
        <v>1000</v>
      </c>
      <c r="T33" s="38"/>
      <c r="U33" s="38" t="str">
        <f t="shared" si="2"/>
        <v>3ю</v>
      </c>
      <c r="V33" s="38"/>
      <c r="W33" s="38"/>
      <c r="X33" s="38" t="str">
        <f t="shared" si="3"/>
        <v>-</v>
      </c>
      <c r="Y33" s="38">
        <f t="shared" si="4"/>
        <v>7</v>
      </c>
      <c r="Z33" s="38">
        <f t="shared" si="5"/>
        <v>8</v>
      </c>
      <c r="AA33" s="38">
        <f t="shared" si="8"/>
        <v>8</v>
      </c>
      <c r="AB33" s="23" t="str">
        <f t="shared" si="6"/>
        <v>-</v>
      </c>
    </row>
    <row r="34" spans="1:28" ht="12.75">
      <c r="A34" s="7"/>
      <c r="B34" s="4" t="s">
        <v>97</v>
      </c>
      <c r="C34" s="7">
        <v>93</v>
      </c>
      <c r="D34" s="7" t="s">
        <v>20</v>
      </c>
      <c r="E34" s="4" t="s">
        <v>78</v>
      </c>
      <c r="F34" s="5" t="s">
        <v>79</v>
      </c>
      <c r="G34" s="9" t="s">
        <v>375</v>
      </c>
      <c r="H34" s="9"/>
      <c r="I34" s="9" t="s">
        <v>375</v>
      </c>
      <c r="J34" s="6"/>
      <c r="K34" s="6"/>
      <c r="M34" s="6"/>
      <c r="N34" s="6"/>
      <c r="O34" s="6"/>
      <c r="Q34" s="23" t="s">
        <v>383</v>
      </c>
      <c r="R34" s="36">
        <f t="shared" si="1"/>
        <v>0</v>
      </c>
      <c r="S34" s="37">
        <f t="shared" si="7"/>
        <v>1000</v>
      </c>
      <c r="T34" s="38"/>
      <c r="U34" s="38" t="str">
        <f t="shared" si="2"/>
        <v>3ю</v>
      </c>
      <c r="V34" s="38"/>
      <c r="W34" s="38"/>
      <c r="X34" s="38" t="str">
        <f t="shared" si="3"/>
        <v>-</v>
      </c>
      <c r="Y34" s="38">
        <f t="shared" si="4"/>
        <v>7</v>
      </c>
      <c r="Z34" s="38">
        <f t="shared" si="5"/>
        <v>8</v>
      </c>
      <c r="AA34" s="38">
        <f t="shared" si="8"/>
        <v>8</v>
      </c>
      <c r="AB34" s="23" t="str">
        <f t="shared" si="6"/>
        <v>-</v>
      </c>
    </row>
    <row r="35" spans="1:28" ht="12.75">
      <c r="A35" s="7"/>
      <c r="B35" s="4" t="s">
        <v>98</v>
      </c>
      <c r="C35" s="7">
        <v>95</v>
      </c>
      <c r="D35" s="7" t="s">
        <v>20</v>
      </c>
      <c r="E35" s="4" t="s">
        <v>78</v>
      </c>
      <c r="F35" s="5" t="s">
        <v>79</v>
      </c>
      <c r="G35" s="9" t="s">
        <v>375</v>
      </c>
      <c r="H35" s="9"/>
      <c r="I35" s="9" t="s">
        <v>375</v>
      </c>
      <c r="J35" s="6"/>
      <c r="K35" s="6"/>
      <c r="M35" s="6"/>
      <c r="N35" s="6"/>
      <c r="O35" s="6"/>
      <c r="Q35" s="23" t="s">
        <v>383</v>
      </c>
      <c r="R35" s="36">
        <f t="shared" si="1"/>
        <v>0</v>
      </c>
      <c r="S35" s="37">
        <f t="shared" si="7"/>
        <v>1000</v>
      </c>
      <c r="T35" s="38"/>
      <c r="U35" s="38" t="str">
        <f t="shared" si="2"/>
        <v>3ю</v>
      </c>
      <c r="V35" s="38"/>
      <c r="W35" s="38"/>
      <c r="X35" s="38" t="str">
        <f t="shared" si="3"/>
        <v>-</v>
      </c>
      <c r="Y35" s="38">
        <f t="shared" si="4"/>
        <v>7</v>
      </c>
      <c r="Z35" s="38">
        <f t="shared" si="5"/>
        <v>8</v>
      </c>
      <c r="AA35" s="38">
        <f t="shared" si="8"/>
        <v>8</v>
      </c>
      <c r="AB35" s="23" t="str">
        <f t="shared" si="6"/>
        <v>-</v>
      </c>
    </row>
    <row r="36" spans="1:28" ht="12.75">
      <c r="A36" s="7"/>
      <c r="B36" s="4" t="s">
        <v>7</v>
      </c>
      <c r="C36" s="7">
        <v>91</v>
      </c>
      <c r="D36" s="7">
        <v>1</v>
      </c>
      <c r="E36" s="4" t="s">
        <v>6</v>
      </c>
      <c r="F36" s="5" t="s">
        <v>8</v>
      </c>
      <c r="G36" s="9" t="s">
        <v>375</v>
      </c>
      <c r="H36" s="9"/>
      <c r="I36" s="9" t="s">
        <v>375</v>
      </c>
      <c r="J36" s="6"/>
      <c r="K36" s="6"/>
      <c r="M36" s="6"/>
      <c r="N36" s="6"/>
      <c r="O36" s="6"/>
      <c r="Q36" s="23" t="s">
        <v>383</v>
      </c>
      <c r="R36" s="36">
        <f t="shared" si="1"/>
        <v>0</v>
      </c>
      <c r="S36" s="37">
        <f t="shared" si="7"/>
        <v>1000</v>
      </c>
      <c r="T36" s="38"/>
      <c r="U36" s="38">
        <f t="shared" si="2"/>
        <v>1</v>
      </c>
      <c r="V36" s="38"/>
      <c r="W36" s="38"/>
      <c r="X36" s="38" t="str">
        <f t="shared" si="3"/>
        <v>-</v>
      </c>
      <c r="Y36" s="38">
        <f t="shared" si="4"/>
        <v>2</v>
      </c>
      <c r="Z36" s="38">
        <f t="shared" si="5"/>
        <v>8</v>
      </c>
      <c r="AA36" s="38">
        <f t="shared" si="8"/>
        <v>8</v>
      </c>
      <c r="AB36" s="23" t="str">
        <f t="shared" si="6"/>
        <v>-</v>
      </c>
    </row>
    <row r="37" spans="1:28" ht="12.75">
      <c r="A37" s="7"/>
      <c r="B37" s="4" t="s">
        <v>163</v>
      </c>
      <c r="C37" s="7">
        <v>92</v>
      </c>
      <c r="D37" s="7" t="s">
        <v>16</v>
      </c>
      <c r="E37" s="4" t="s">
        <v>152</v>
      </c>
      <c r="F37" s="5" t="s">
        <v>368</v>
      </c>
      <c r="G37" s="9" t="s">
        <v>375</v>
      </c>
      <c r="H37" s="9"/>
      <c r="I37" s="9" t="s">
        <v>375</v>
      </c>
      <c r="J37" s="6"/>
      <c r="K37" s="6"/>
      <c r="M37" s="6"/>
      <c r="N37" s="6"/>
      <c r="O37" s="6"/>
      <c r="Q37" s="23" t="s">
        <v>383</v>
      </c>
      <c r="R37" s="36">
        <f t="shared" si="1"/>
        <v>0</v>
      </c>
      <c r="S37" s="37">
        <f t="shared" si="7"/>
        <v>1000</v>
      </c>
      <c r="T37" s="38"/>
      <c r="U37" s="38" t="str">
        <f t="shared" si="2"/>
        <v>1ю</v>
      </c>
      <c r="V37" s="38"/>
      <c r="W37" s="38"/>
      <c r="X37" s="38" t="str">
        <f t="shared" si="3"/>
        <v>-</v>
      </c>
      <c r="Y37" s="38">
        <f t="shared" si="4"/>
        <v>5</v>
      </c>
      <c r="Z37" s="38">
        <f t="shared" si="5"/>
        <v>8</v>
      </c>
      <c r="AA37" s="38">
        <f t="shared" si="8"/>
        <v>8</v>
      </c>
      <c r="AB37" s="23" t="str">
        <f t="shared" si="6"/>
        <v>-</v>
      </c>
    </row>
    <row r="38" spans="1:28" ht="12.75">
      <c r="A38" s="7"/>
      <c r="B38" s="4" t="s">
        <v>49</v>
      </c>
      <c r="C38" s="7">
        <v>92</v>
      </c>
      <c r="D38" s="7" t="s">
        <v>20</v>
      </c>
      <c r="E38" s="4" t="s">
        <v>35</v>
      </c>
      <c r="F38" s="5" t="s">
        <v>36</v>
      </c>
      <c r="G38" s="9" t="s">
        <v>375</v>
      </c>
      <c r="H38" s="9"/>
      <c r="I38" s="9" t="s">
        <v>375</v>
      </c>
      <c r="J38" s="6"/>
      <c r="K38" s="6"/>
      <c r="M38" s="6"/>
      <c r="N38" s="6"/>
      <c r="O38" s="6"/>
      <c r="Q38" s="23" t="s">
        <v>383</v>
      </c>
      <c r="R38" s="36">
        <f t="shared" si="1"/>
        <v>0</v>
      </c>
      <c r="S38" s="37">
        <f t="shared" si="7"/>
        <v>1000</v>
      </c>
      <c r="T38" s="38"/>
      <c r="U38" s="38" t="str">
        <f t="shared" si="2"/>
        <v>3ю</v>
      </c>
      <c r="V38" s="38"/>
      <c r="W38" s="38"/>
      <c r="X38" s="38" t="str">
        <f t="shared" si="3"/>
        <v>-</v>
      </c>
      <c r="Y38" s="38">
        <f t="shared" si="4"/>
        <v>7</v>
      </c>
      <c r="Z38" s="38">
        <f t="shared" si="5"/>
        <v>8</v>
      </c>
      <c r="AA38" s="38">
        <f t="shared" si="8"/>
        <v>8</v>
      </c>
      <c r="AB38" s="23" t="str">
        <f t="shared" si="6"/>
        <v>-</v>
      </c>
    </row>
    <row r="39" spans="1:28" ht="12.75">
      <c r="A39" s="7"/>
      <c r="B39" s="4" t="s">
        <v>19</v>
      </c>
      <c r="C39" s="7">
        <v>93</v>
      </c>
      <c r="D39" s="7" t="s">
        <v>20</v>
      </c>
      <c r="E39" s="4" t="s">
        <v>13</v>
      </c>
      <c r="F39" s="5" t="s">
        <v>14</v>
      </c>
      <c r="G39" s="9" t="s">
        <v>375</v>
      </c>
      <c r="H39" s="9"/>
      <c r="I39" s="9" t="s">
        <v>375</v>
      </c>
      <c r="J39" s="6"/>
      <c r="K39" s="6"/>
      <c r="M39" s="6"/>
      <c r="N39" s="6"/>
      <c r="O39" s="6"/>
      <c r="Q39" s="23" t="s">
        <v>383</v>
      </c>
      <c r="R39" s="36">
        <f t="shared" si="1"/>
        <v>0</v>
      </c>
      <c r="S39" s="37">
        <f t="shared" si="7"/>
        <v>1000</v>
      </c>
      <c r="T39" s="38"/>
      <c r="U39" s="38" t="str">
        <f t="shared" si="2"/>
        <v>3ю</v>
      </c>
      <c r="V39" s="38"/>
      <c r="W39" s="38"/>
      <c r="X39" s="38" t="str">
        <f t="shared" si="3"/>
        <v>-</v>
      </c>
      <c r="Y39" s="38">
        <f t="shared" si="4"/>
        <v>7</v>
      </c>
      <c r="Z39" s="38">
        <f t="shared" si="5"/>
        <v>8</v>
      </c>
      <c r="AA39" s="38">
        <f t="shared" si="8"/>
        <v>8</v>
      </c>
      <c r="AB39" s="23" t="str">
        <f t="shared" si="6"/>
        <v>-</v>
      </c>
    </row>
    <row r="40" spans="1:28" ht="12.75">
      <c r="A40" s="7"/>
      <c r="B40" s="4" t="s">
        <v>47</v>
      </c>
      <c r="C40" s="7">
        <v>95</v>
      </c>
      <c r="D40" s="7" t="s">
        <v>11</v>
      </c>
      <c r="E40" s="4" t="s">
        <v>35</v>
      </c>
      <c r="F40" s="5" t="s">
        <v>36</v>
      </c>
      <c r="G40" s="9" t="s">
        <v>374</v>
      </c>
      <c r="H40" s="9"/>
      <c r="I40" s="9" t="s">
        <v>374</v>
      </c>
      <c r="J40" s="6"/>
      <c r="K40" s="6"/>
      <c r="M40" s="6"/>
      <c r="N40" s="6"/>
      <c r="O40" s="6"/>
      <c r="Q40" s="23" t="s">
        <v>383</v>
      </c>
      <c r="R40" s="36">
        <f t="shared" si="1"/>
        <v>0</v>
      </c>
      <c r="S40" s="37">
        <f t="shared" si="7"/>
        <v>1000</v>
      </c>
      <c r="T40" s="38"/>
      <c r="U40" s="38" t="str">
        <f t="shared" si="2"/>
        <v>2ю</v>
      </c>
      <c r="V40" s="38"/>
      <c r="W40" s="38"/>
      <c r="X40" s="38" t="str">
        <f t="shared" si="3"/>
        <v>-</v>
      </c>
      <c r="Y40" s="38">
        <f t="shared" si="4"/>
        <v>6</v>
      </c>
      <c r="Z40" s="38">
        <f t="shared" si="5"/>
        <v>8</v>
      </c>
      <c r="AA40" s="38">
        <f t="shared" si="8"/>
        <v>8</v>
      </c>
      <c r="AB40" s="23" t="str">
        <f t="shared" si="6"/>
        <v>-</v>
      </c>
    </row>
  </sheetData>
  <mergeCells count="2">
    <mergeCell ref="A1:Q1"/>
    <mergeCell ref="A2:Q2"/>
  </mergeCells>
  <printOptions horizontalCentered="1"/>
  <pageMargins left="0.3937007874015748" right="0.3937007874015748" top="1.11" bottom="0.86" header="0.45" footer="0.4724409448818898"/>
  <pageSetup fitToHeight="1" fitToWidth="1" horizontalDpi="360" verticalDpi="360" orientation="portrait" paperSize="9" scale="95" r:id="rId1"/>
  <headerFooter alignWithMargins="0">
    <oddHeader>&amp;L
&amp;8 4-8 января 2004г.&amp;C&amp;8"НЕВСКИЕ ВЕРТИКАЛИ-2004"&amp;R
&amp;8г.Санкт-Петербург</oddHeader>
    <oddFooter>&amp;R&amp;8Страница 11 из 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5.375" style="6" customWidth="1"/>
    <col min="2" max="2" width="16.00390625" style="2" customWidth="1"/>
    <col min="3" max="3" width="3.625" style="6" customWidth="1"/>
    <col min="4" max="4" width="4.625" style="6" customWidth="1"/>
    <col min="5" max="5" width="11.00390625" style="2" customWidth="1"/>
    <col min="6" max="6" width="18.375" style="3" bestFit="1" customWidth="1"/>
    <col min="7" max="7" width="8.75390625" style="56" hidden="1" customWidth="1"/>
    <col min="8" max="8" width="7.875" style="57" hidden="1" customWidth="1"/>
    <col min="9" max="9" width="7.75390625" style="6" customWidth="1"/>
    <col min="10" max="10" width="9.00390625" style="2" hidden="1" customWidth="1"/>
    <col min="11" max="11" width="8.25390625" style="2" hidden="1" customWidth="1"/>
    <col min="12" max="12" width="7.75390625" style="2" customWidth="1"/>
    <col min="13" max="13" width="8.75390625" style="2" hidden="1" customWidth="1"/>
    <col min="14" max="14" width="7.75390625" style="6" customWidth="1"/>
    <col min="15" max="15" width="8.00390625" style="2" customWidth="1"/>
    <col min="16" max="16" width="6.00390625" style="6" customWidth="1"/>
    <col min="17" max="17" width="2.375" style="2" hidden="1" customWidth="1"/>
    <col min="18" max="18" width="5.875" style="2" hidden="1" customWidth="1"/>
    <col min="19" max="20" width="7.125" style="6" hidden="1" customWidth="1"/>
    <col min="21" max="21" width="3.625" style="6" hidden="1" customWidth="1"/>
    <col min="22" max="22" width="5.875" style="2" hidden="1" customWidth="1"/>
    <col min="23" max="23" width="5.375" style="6" hidden="1" customWidth="1"/>
    <col min="24" max="26" width="2.375" style="6" hidden="1" customWidth="1"/>
    <col min="27" max="27" width="0" style="6" hidden="1" customWidth="1"/>
    <col min="28" max="16384" width="9.125" style="2" customWidth="1"/>
  </cols>
  <sheetData>
    <row r="1" spans="1:16" ht="10.5" customHeight="1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1.25">
      <c r="A2" s="58" t="s">
        <v>403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5" ht="11.25" hidden="1">
      <c r="B3" s="6"/>
      <c r="E3" s="6"/>
      <c r="F3" s="6"/>
      <c r="G3" s="2"/>
      <c r="H3" s="2"/>
      <c r="J3" s="6"/>
      <c r="K3" s="6"/>
      <c r="L3" s="6"/>
      <c r="O3" s="6"/>
    </row>
    <row r="4" spans="1:15" ht="12" thickBot="1">
      <c r="A4" s="3" t="s">
        <v>369</v>
      </c>
      <c r="G4" s="2"/>
      <c r="H4" s="2"/>
      <c r="J4" s="6"/>
      <c r="K4" s="6"/>
      <c r="L4" s="6"/>
      <c r="O4" s="6"/>
    </row>
    <row r="5" spans="1:27" s="31" customFormat="1" ht="23.25" thickBot="1">
      <c r="A5" s="23" t="s">
        <v>377</v>
      </c>
      <c r="B5" s="23" t="s">
        <v>389</v>
      </c>
      <c r="C5" s="23" t="s">
        <v>350</v>
      </c>
      <c r="D5" s="23" t="s">
        <v>351</v>
      </c>
      <c r="E5" s="23" t="s">
        <v>348</v>
      </c>
      <c r="F5" s="23" t="s">
        <v>349</v>
      </c>
      <c r="G5" s="23" t="s">
        <v>371</v>
      </c>
      <c r="H5" s="23" t="s">
        <v>372</v>
      </c>
      <c r="I5" s="23" t="s">
        <v>404</v>
      </c>
      <c r="J5" s="23" t="s">
        <v>371</v>
      </c>
      <c r="K5" s="23" t="s">
        <v>372</v>
      </c>
      <c r="L5" s="23" t="s">
        <v>405</v>
      </c>
      <c r="M5" s="41" t="s">
        <v>371</v>
      </c>
      <c r="N5" s="23" t="s">
        <v>406</v>
      </c>
      <c r="O5" s="41" t="s">
        <v>378</v>
      </c>
      <c r="P5" s="23" t="s">
        <v>382</v>
      </c>
      <c r="Q5" s="42"/>
      <c r="R5" s="43"/>
      <c r="S5" s="43"/>
      <c r="T5" s="44"/>
      <c r="U5" s="44"/>
      <c r="V5" s="44"/>
      <c r="W5" s="44"/>
      <c r="X5" s="44"/>
      <c r="Y5" s="44"/>
      <c r="Z5" s="44"/>
      <c r="AA5" s="23" t="s">
        <v>382</v>
      </c>
    </row>
    <row r="6" spans="1:27" ht="11.25">
      <c r="A6" s="7">
        <v>1</v>
      </c>
      <c r="B6" s="4" t="s">
        <v>202</v>
      </c>
      <c r="C6" s="7">
        <v>92</v>
      </c>
      <c r="D6" s="7" t="s">
        <v>4</v>
      </c>
      <c r="E6" s="4" t="s">
        <v>13</v>
      </c>
      <c r="F6" s="5" t="s">
        <v>370</v>
      </c>
      <c r="G6" s="45">
        <v>0.00021365740740740742</v>
      </c>
      <c r="H6" s="45">
        <v>0.00021585648148148145</v>
      </c>
      <c r="I6" s="9">
        <v>0.0004179398148148148</v>
      </c>
      <c r="J6" s="9">
        <v>0.00018090277777777777</v>
      </c>
      <c r="K6" s="9">
        <v>0.00018298611111111112</v>
      </c>
      <c r="L6" s="9">
        <f aca="true" t="shared" si="0" ref="L6:L16">J6+K6</f>
        <v>0.00036388888888888886</v>
      </c>
      <c r="M6" s="46">
        <v>0.00023761574074074074</v>
      </c>
      <c r="N6" s="47">
        <v>0.0005464120370370371</v>
      </c>
      <c r="O6" s="47">
        <v>0.0003473379629629629</v>
      </c>
      <c r="P6" s="23">
        <v>1</v>
      </c>
      <c r="Q6" s="48">
        <f>COUNTIF($A$6:$A$98,$A6)</f>
        <v>1</v>
      </c>
      <c r="R6" s="49">
        <f>IF(ISBLANK($A6),1000,($A6*Q6+(Q6-1)*Q6/2)/Q6)</f>
        <v>1</v>
      </c>
      <c r="S6" s="49" t="s">
        <v>402</v>
      </c>
      <c r="T6" s="50" t="str">
        <f aca="true" t="shared" si="1" ref="T6:T69">IF($F6=S$18,"-",IF(OR(AND($D6=S$12,$C6&gt;S$17),AND($D6=S$15,$C6&lt;S$16)),S$12,$D6))</f>
        <v>КМС</v>
      </c>
      <c r="U6" s="50">
        <f>COUNTIF(T$6:T$62,S$6)</f>
        <v>0</v>
      </c>
      <c r="V6" s="31"/>
      <c r="W6" s="50" t="str">
        <f>IF(R6&gt;V$8,IF(R6&gt;V$9,IF(R6&gt;V$10,IF(R6&gt;V$11,IF(R6&gt;V$12,IF(R6&gt;V$13,IF(R6&gt;V$14,"-",S$14),S$13),S$12),S$11),S$10),S$9),S$8)</f>
        <v>КМС</v>
      </c>
      <c r="X6" s="50">
        <f>IF(OR(T6=S$6,T6=S$7,T6=S$8),1,IF(T6=S$9,2,IF(T6=S$10,3,IF(T6=S$11,4,IF(T6=S$12,5,IF(T6=S$13,6,IF(T6=S$14,7,8)))))))</f>
        <v>1</v>
      </c>
      <c r="Y6" s="50">
        <f>IF(W6=S$8,1,IF(W6=S$9,2,IF(W6=S$10,3,IF(W6=S$11,4,IF(W6=S$12,5,IF(W6=S$13,6,IF(W6=S$14,7,8)))))))</f>
        <v>1</v>
      </c>
      <c r="Z6" s="50">
        <f>IF(X6-Y6&gt;1,X6-1,Y6)</f>
        <v>1</v>
      </c>
      <c r="AA6" s="23" t="str">
        <f>IF(Z6=1,S$8,IF(Z6=2,S$9,IF(Z6=3,S$10,IF(Z6=4,S$11,IF(AND(Z6=5,$C6&gt;S$17),S$12,IF(AND(Z6=6,$C6&gt;S$17),S$13,IF(AND(Z6=7,$C6&gt;S$17),S$14,"-")))))))</f>
        <v>КМС</v>
      </c>
    </row>
    <row r="7" spans="1:27" ht="11.25">
      <c r="A7" s="7">
        <v>2</v>
      </c>
      <c r="B7" s="4" t="s">
        <v>84</v>
      </c>
      <c r="C7" s="7">
        <v>91</v>
      </c>
      <c r="D7" s="7">
        <v>1</v>
      </c>
      <c r="E7" s="4" t="s">
        <v>78</v>
      </c>
      <c r="F7" s="5" t="s">
        <v>79</v>
      </c>
      <c r="G7" s="45">
        <v>0.00022280092592592596</v>
      </c>
      <c r="H7" s="45">
        <v>0.00021006944444444445</v>
      </c>
      <c r="I7" s="9">
        <v>0.00043287037037037035</v>
      </c>
      <c r="J7" s="9">
        <v>0.00017662037037037039</v>
      </c>
      <c r="K7" s="9">
        <v>0.00020462962962962967</v>
      </c>
      <c r="L7" s="9">
        <f t="shared" si="0"/>
        <v>0.0003812500000000001</v>
      </c>
      <c r="M7" s="46"/>
      <c r="N7" s="47">
        <v>0.00036782407407407407</v>
      </c>
      <c r="O7" s="47" t="s">
        <v>375</v>
      </c>
      <c r="P7" s="23">
        <v>1</v>
      </c>
      <c r="Q7" s="48">
        <f aca="true" t="shared" si="2" ref="Q7:Q70">COUNTIF($A$6:$A$98,$A7)</f>
        <v>1</v>
      </c>
      <c r="R7" s="49">
        <f aca="true" t="shared" si="3" ref="R7:R70">IF(ISBLANK($A7),1000,($A7*Q7+(Q7-1)*Q7/2)/Q7)</f>
        <v>2</v>
      </c>
      <c r="S7" s="49" t="s">
        <v>37</v>
      </c>
      <c r="T7" s="50">
        <f t="shared" si="1"/>
        <v>1</v>
      </c>
      <c r="U7" s="50">
        <f>COUNTIF(T$6:T$62,S$7)</f>
        <v>0</v>
      </c>
      <c r="V7" s="31"/>
      <c r="W7" s="50" t="str">
        <f aca="true" t="shared" si="4" ref="W7:W62">IF(R7&gt;V$8,IF(R7&gt;V$9,IF(R7&gt;V$10,IF(R7&gt;V$11,IF(R7&gt;V$12,IF(R7&gt;V$13,IF(R7&gt;V$14,"-",S$14),S$13),S$12),S$11),S$10),S$9),S$8)</f>
        <v>КМС</v>
      </c>
      <c r="X7" s="50">
        <f aca="true" t="shared" si="5" ref="X7:X62">IF(OR(T7=S$6,T7=S$7,T7=S$8),1,IF(T7=S$9,2,IF(T7=S$10,3,IF(T7=S$11,4,IF(T7=S$12,5,IF(T7=S$13,6,IF(T7=S$14,7,8)))))))</f>
        <v>2</v>
      </c>
      <c r="Y7" s="50">
        <f aca="true" t="shared" si="6" ref="Y7:Y62">IF(W7=S$8,1,IF(W7=S$9,2,IF(W7=S$10,3,IF(W7=S$11,4,IF(W7=S$12,5,IF(W7=S$13,6,IF(W7=S$14,7,8)))))))</f>
        <v>1</v>
      </c>
      <c r="Z7" s="50">
        <f aca="true" t="shared" si="7" ref="Z7:Z62">IF(X7-Y7&gt;1,X7-1,Y7)</f>
        <v>1</v>
      </c>
      <c r="AA7" s="23" t="str">
        <f aca="true" t="shared" si="8" ref="AA7:AA62">IF(Z7=1,S$8,IF(Z7=2,S$9,IF(Z7=3,S$10,IF(Z7=4,S$11,IF(AND(Z7=5,$C7&gt;S$17),S$12,IF(AND(Z7=6,$C7&gt;S$17),S$13,IF(AND(Z7=7,$C7&gt;S$17),S$14,"-")))))))</f>
        <v>КМС</v>
      </c>
    </row>
    <row r="8" spans="1:27" ht="11.25">
      <c r="A8" s="7">
        <v>3</v>
      </c>
      <c r="B8" s="4" t="s">
        <v>297</v>
      </c>
      <c r="C8" s="7">
        <v>91</v>
      </c>
      <c r="D8" s="7">
        <v>1</v>
      </c>
      <c r="E8" s="4" t="s">
        <v>291</v>
      </c>
      <c r="F8" s="5" t="s">
        <v>292</v>
      </c>
      <c r="G8" s="45">
        <v>0.0001855324074074074</v>
      </c>
      <c r="H8" s="45">
        <v>0.00022199074074074073</v>
      </c>
      <c r="I8" s="9">
        <v>0.00040798611111111114</v>
      </c>
      <c r="J8" s="9">
        <v>0.00018854166666666664</v>
      </c>
      <c r="K8" s="9">
        <v>0.00019189814814814815</v>
      </c>
      <c r="L8" s="9">
        <f t="shared" si="0"/>
        <v>0.0003804398148148148</v>
      </c>
      <c r="M8" s="46"/>
      <c r="N8" s="47" t="s">
        <v>375</v>
      </c>
      <c r="O8" s="47">
        <v>0.00035833333333333333</v>
      </c>
      <c r="P8" s="23">
        <v>1</v>
      </c>
      <c r="Q8" s="48">
        <f t="shared" si="2"/>
        <v>1</v>
      </c>
      <c r="R8" s="49">
        <f t="shared" si="3"/>
        <v>3</v>
      </c>
      <c r="S8" s="49" t="s">
        <v>4</v>
      </c>
      <c r="T8" s="50">
        <f t="shared" si="1"/>
        <v>1</v>
      </c>
      <c r="U8" s="50">
        <f>COUNTIF(T$6:T$62,S$8)</f>
        <v>1</v>
      </c>
      <c r="V8" s="50">
        <f>0.8*(U6+U7)+0.4*U8+0.2*U9</f>
        <v>3.8000000000000003</v>
      </c>
      <c r="W8" s="50" t="str">
        <f t="shared" si="4"/>
        <v>КМС</v>
      </c>
      <c r="X8" s="50">
        <f t="shared" si="5"/>
        <v>2</v>
      </c>
      <c r="Y8" s="50">
        <f t="shared" si="6"/>
        <v>1</v>
      </c>
      <c r="Z8" s="50">
        <f t="shared" si="7"/>
        <v>1</v>
      </c>
      <c r="AA8" s="23" t="str">
        <f t="shared" si="8"/>
        <v>КМС</v>
      </c>
    </row>
    <row r="9" spans="1:27" ht="12" thickBot="1">
      <c r="A9" s="15">
        <v>4</v>
      </c>
      <c r="B9" s="16" t="s">
        <v>169</v>
      </c>
      <c r="C9" s="15">
        <v>92</v>
      </c>
      <c r="D9" s="15">
        <v>1</v>
      </c>
      <c r="E9" s="16" t="s">
        <v>166</v>
      </c>
      <c r="F9" s="17"/>
      <c r="G9" s="51">
        <v>0.00022349537037037035</v>
      </c>
      <c r="H9" s="51">
        <v>0.00022152777777777777</v>
      </c>
      <c r="I9" s="18">
        <v>0.00044502314814814817</v>
      </c>
      <c r="J9" s="18">
        <v>0.00019155092592592593</v>
      </c>
      <c r="K9" s="18">
        <v>0.0001940972222222222</v>
      </c>
      <c r="L9" s="18">
        <f t="shared" si="0"/>
        <v>0.00038564814814814815</v>
      </c>
      <c r="M9" s="52"/>
      <c r="N9" s="53" t="s">
        <v>375</v>
      </c>
      <c r="O9" s="53">
        <v>0.0003585648148148148</v>
      </c>
      <c r="P9" s="23">
        <v>1</v>
      </c>
      <c r="Q9" s="48">
        <f t="shared" si="2"/>
        <v>1</v>
      </c>
      <c r="R9" s="49">
        <f t="shared" si="3"/>
        <v>4</v>
      </c>
      <c r="S9" s="49">
        <v>1</v>
      </c>
      <c r="T9" s="50">
        <f t="shared" si="1"/>
        <v>1</v>
      </c>
      <c r="U9" s="50">
        <f>COUNTIF(T$6:T$62,S$9)</f>
        <v>17</v>
      </c>
      <c r="V9" s="50">
        <f>V8+0.4*U8+0.4*U9+0.2*U10</f>
        <v>12.6</v>
      </c>
      <c r="W9" s="50">
        <f t="shared" si="4"/>
        <v>1</v>
      </c>
      <c r="X9" s="50">
        <f t="shared" si="5"/>
        <v>2</v>
      </c>
      <c r="Y9" s="50">
        <f t="shared" si="6"/>
        <v>2</v>
      </c>
      <c r="Z9" s="50">
        <f t="shared" si="7"/>
        <v>2</v>
      </c>
      <c r="AA9" s="23">
        <f t="shared" si="8"/>
        <v>1</v>
      </c>
    </row>
    <row r="10" spans="1:27" ht="11.25">
      <c r="A10" s="11">
        <v>5</v>
      </c>
      <c r="B10" s="12" t="s">
        <v>356</v>
      </c>
      <c r="C10" s="11">
        <v>91</v>
      </c>
      <c r="D10" s="11">
        <v>1</v>
      </c>
      <c r="E10" s="12" t="s">
        <v>35</v>
      </c>
      <c r="F10" s="13" t="s">
        <v>179</v>
      </c>
      <c r="G10" s="54">
        <v>0.0002304398148148148</v>
      </c>
      <c r="H10" s="54">
        <v>0.0002439814814814815</v>
      </c>
      <c r="I10" s="14">
        <v>0.00047442129629629635</v>
      </c>
      <c r="J10" s="14">
        <v>0.00022557870370370367</v>
      </c>
      <c r="K10" s="14">
        <v>0.0002109953703703704</v>
      </c>
      <c r="L10" s="14">
        <f t="shared" si="0"/>
        <v>0.00043657407407407403</v>
      </c>
      <c r="O10" s="6"/>
      <c r="P10" s="23">
        <v>1</v>
      </c>
      <c r="Q10" s="48">
        <f t="shared" si="2"/>
        <v>1</v>
      </c>
      <c r="R10" s="49">
        <f t="shared" si="3"/>
        <v>5</v>
      </c>
      <c r="S10" s="49">
        <v>2</v>
      </c>
      <c r="T10" s="50">
        <f t="shared" si="1"/>
        <v>1</v>
      </c>
      <c r="U10" s="50">
        <f>COUNTIF(T$6:T$62,S$10)</f>
        <v>8</v>
      </c>
      <c r="V10" s="50">
        <f>V9+0.2*U9+0.4*U10+0.2*U11</f>
        <v>19.8</v>
      </c>
      <c r="W10" s="50">
        <f t="shared" si="4"/>
        <v>1</v>
      </c>
      <c r="X10" s="50">
        <f t="shared" si="5"/>
        <v>2</v>
      </c>
      <c r="Y10" s="50">
        <f t="shared" si="6"/>
        <v>2</v>
      </c>
      <c r="Z10" s="50">
        <f t="shared" si="7"/>
        <v>2</v>
      </c>
      <c r="AA10" s="23">
        <f t="shared" si="8"/>
        <v>1</v>
      </c>
    </row>
    <row r="11" spans="1:27" ht="11.25">
      <c r="A11" s="7">
        <v>6</v>
      </c>
      <c r="B11" s="4" t="s">
        <v>357</v>
      </c>
      <c r="C11" s="7">
        <v>91</v>
      </c>
      <c r="D11" s="7">
        <v>1</v>
      </c>
      <c r="E11" s="4" t="s">
        <v>35</v>
      </c>
      <c r="F11" s="5" t="s">
        <v>179</v>
      </c>
      <c r="G11" s="45">
        <v>0.00022407407407407405</v>
      </c>
      <c r="H11" s="45">
        <v>0.000290625</v>
      </c>
      <c r="I11" s="9">
        <v>0.000514699074074074</v>
      </c>
      <c r="J11" s="9">
        <v>0.00019305555555555555</v>
      </c>
      <c r="K11" s="9">
        <v>0.00024710648148148145</v>
      </c>
      <c r="L11" s="9">
        <f t="shared" si="0"/>
        <v>0.000440162037037037</v>
      </c>
      <c r="O11" s="6"/>
      <c r="P11" s="23">
        <v>1</v>
      </c>
      <c r="Q11" s="48">
        <f t="shared" si="2"/>
        <v>1</v>
      </c>
      <c r="R11" s="49">
        <f t="shared" si="3"/>
        <v>6</v>
      </c>
      <c r="S11" s="49">
        <v>3</v>
      </c>
      <c r="T11" s="50">
        <f t="shared" si="1"/>
        <v>1</v>
      </c>
      <c r="U11" s="50">
        <f>COUNTIF(T$6:T$62,S$11)</f>
        <v>3</v>
      </c>
      <c r="V11" s="50">
        <f>V10+0.2*U10+0.4*U11+0.2*U12</f>
        <v>24.6</v>
      </c>
      <c r="W11" s="50">
        <f t="shared" si="4"/>
        <v>1</v>
      </c>
      <c r="X11" s="50">
        <f t="shared" si="5"/>
        <v>2</v>
      </c>
      <c r="Y11" s="50">
        <f t="shared" si="6"/>
        <v>2</v>
      </c>
      <c r="Z11" s="50">
        <f t="shared" si="7"/>
        <v>2</v>
      </c>
      <c r="AA11" s="23">
        <f t="shared" si="8"/>
        <v>1</v>
      </c>
    </row>
    <row r="12" spans="1:27" ht="11.25">
      <c r="A12" s="7">
        <v>7</v>
      </c>
      <c r="B12" s="4" t="s">
        <v>111</v>
      </c>
      <c r="C12" s="7">
        <v>92</v>
      </c>
      <c r="D12" s="7">
        <v>1</v>
      </c>
      <c r="E12" s="4" t="s">
        <v>78</v>
      </c>
      <c r="F12" s="5" t="s">
        <v>79</v>
      </c>
      <c r="G12" s="45">
        <v>0.0002666666666666667</v>
      </c>
      <c r="H12" s="45">
        <v>0.00025219907407407407</v>
      </c>
      <c r="I12" s="9">
        <v>0.0005188657407407407</v>
      </c>
      <c r="J12" s="9">
        <v>0.00021354166666666668</v>
      </c>
      <c r="K12" s="9">
        <v>0.00024074074074074077</v>
      </c>
      <c r="L12" s="9">
        <f t="shared" si="0"/>
        <v>0.0004542824074074075</v>
      </c>
      <c r="O12" s="6"/>
      <c r="P12" s="23">
        <v>1</v>
      </c>
      <c r="Q12" s="48">
        <f t="shared" si="2"/>
        <v>1</v>
      </c>
      <c r="R12" s="49">
        <f t="shared" si="3"/>
        <v>7</v>
      </c>
      <c r="S12" s="49" t="s">
        <v>16</v>
      </c>
      <c r="T12" s="50">
        <f t="shared" si="1"/>
        <v>1</v>
      </c>
      <c r="U12" s="50">
        <f>COUNTIF(T$6:T$62,S$12)</f>
        <v>10</v>
      </c>
      <c r="V12" s="50">
        <f>V11+0.2*U11+0.4*U12+0.2*U13</f>
        <v>31.400000000000002</v>
      </c>
      <c r="W12" s="50">
        <f t="shared" si="4"/>
        <v>1</v>
      </c>
      <c r="X12" s="50">
        <f t="shared" si="5"/>
        <v>2</v>
      </c>
      <c r="Y12" s="50">
        <f t="shared" si="6"/>
        <v>2</v>
      </c>
      <c r="Z12" s="50">
        <f t="shared" si="7"/>
        <v>2</v>
      </c>
      <c r="AA12" s="23">
        <f t="shared" si="8"/>
        <v>1</v>
      </c>
    </row>
    <row r="13" spans="1:27" ht="11.25">
      <c r="A13" s="7">
        <v>8</v>
      </c>
      <c r="B13" s="4" t="s">
        <v>334</v>
      </c>
      <c r="C13" s="7">
        <v>93</v>
      </c>
      <c r="D13" s="7">
        <v>1</v>
      </c>
      <c r="E13" s="4" t="s">
        <v>318</v>
      </c>
      <c r="F13" s="5" t="s">
        <v>319</v>
      </c>
      <c r="G13" s="45">
        <v>0.0002625</v>
      </c>
      <c r="H13" s="45">
        <v>0.000278125</v>
      </c>
      <c r="I13" s="9">
        <v>0.000540625</v>
      </c>
      <c r="J13" s="9">
        <v>0.00024166666666666664</v>
      </c>
      <c r="K13" s="9">
        <v>0.00021585648148148145</v>
      </c>
      <c r="L13" s="9">
        <f t="shared" si="0"/>
        <v>0.0004575231481481481</v>
      </c>
      <c r="O13" s="6"/>
      <c r="P13" s="23">
        <v>1</v>
      </c>
      <c r="Q13" s="48">
        <f t="shared" si="2"/>
        <v>1</v>
      </c>
      <c r="R13" s="49">
        <f t="shared" si="3"/>
        <v>8</v>
      </c>
      <c r="S13" s="49" t="s">
        <v>11</v>
      </c>
      <c r="T13" s="50">
        <f t="shared" si="1"/>
        <v>1</v>
      </c>
      <c r="U13" s="50">
        <f>COUNTIF(T$6:T$62,S$13)</f>
        <v>11</v>
      </c>
      <c r="V13" s="50">
        <f>V12+0.2*U12+0.4*U13+0.2*U14</f>
        <v>38.800000000000004</v>
      </c>
      <c r="W13" s="50">
        <f t="shared" si="4"/>
        <v>1</v>
      </c>
      <c r="X13" s="50">
        <f t="shared" si="5"/>
        <v>2</v>
      </c>
      <c r="Y13" s="50">
        <f t="shared" si="6"/>
        <v>2</v>
      </c>
      <c r="Z13" s="50">
        <f t="shared" si="7"/>
        <v>2</v>
      </c>
      <c r="AA13" s="23">
        <f t="shared" si="8"/>
        <v>1</v>
      </c>
    </row>
    <row r="14" spans="1:27" ht="11.25">
      <c r="A14" s="7">
        <v>9</v>
      </c>
      <c r="B14" s="4" t="s">
        <v>331</v>
      </c>
      <c r="C14" s="7">
        <v>91</v>
      </c>
      <c r="D14" s="7">
        <v>2</v>
      </c>
      <c r="E14" s="4" t="s">
        <v>318</v>
      </c>
      <c r="F14" s="5" t="s">
        <v>319</v>
      </c>
      <c r="G14" s="45">
        <v>0.0002613425925925926</v>
      </c>
      <c r="H14" s="45">
        <v>0.0002943287037037037</v>
      </c>
      <c r="I14" s="9">
        <v>0.0005556712962962962</v>
      </c>
      <c r="J14" s="9">
        <v>0.00021145833333333333</v>
      </c>
      <c r="K14" s="9">
        <v>0.00029108796296296294</v>
      </c>
      <c r="L14" s="9">
        <f t="shared" si="0"/>
        <v>0.0005025462962962963</v>
      </c>
      <c r="O14" s="6"/>
      <c r="P14" s="23">
        <v>1</v>
      </c>
      <c r="Q14" s="48">
        <f t="shared" si="2"/>
        <v>1</v>
      </c>
      <c r="R14" s="49">
        <f t="shared" si="3"/>
        <v>9</v>
      </c>
      <c r="S14" s="49" t="s">
        <v>20</v>
      </c>
      <c r="T14" s="50">
        <f t="shared" si="1"/>
        <v>2</v>
      </c>
      <c r="U14" s="50">
        <f>COUNTIF(T$6:T$62,S$14)</f>
        <v>5</v>
      </c>
      <c r="V14" s="50">
        <f>V13+0.2*U13+0.4*U14+0.2*U15</f>
        <v>43.400000000000006</v>
      </c>
      <c r="W14" s="50">
        <f t="shared" si="4"/>
        <v>1</v>
      </c>
      <c r="X14" s="50">
        <f t="shared" si="5"/>
        <v>3</v>
      </c>
      <c r="Y14" s="50">
        <f t="shared" si="6"/>
        <v>2</v>
      </c>
      <c r="Z14" s="50">
        <f t="shared" si="7"/>
        <v>2</v>
      </c>
      <c r="AA14" s="23">
        <f t="shared" si="8"/>
        <v>1</v>
      </c>
    </row>
    <row r="15" spans="1:27" ht="11.25">
      <c r="A15" s="7">
        <v>10</v>
      </c>
      <c r="B15" s="4" t="s">
        <v>196</v>
      </c>
      <c r="C15" s="7">
        <v>91</v>
      </c>
      <c r="D15" s="7">
        <v>1</v>
      </c>
      <c r="E15" s="4" t="s">
        <v>137</v>
      </c>
      <c r="F15" s="5"/>
      <c r="G15" s="45">
        <v>0.0002587962962962963</v>
      </c>
      <c r="H15" s="45">
        <v>0.0003074074074074074</v>
      </c>
      <c r="I15" s="9">
        <v>0.0005662037037037037</v>
      </c>
      <c r="J15" s="9">
        <v>0.00022986111111111113</v>
      </c>
      <c r="K15" s="9">
        <v>0.0002726851851851852</v>
      </c>
      <c r="L15" s="9">
        <f t="shared" si="0"/>
        <v>0.0005025462962962963</v>
      </c>
      <c r="O15" s="6"/>
      <c r="P15" s="23">
        <v>1</v>
      </c>
      <c r="Q15" s="48">
        <f t="shared" si="2"/>
        <v>1</v>
      </c>
      <c r="R15" s="49">
        <f t="shared" si="3"/>
        <v>10</v>
      </c>
      <c r="S15" s="55" t="s">
        <v>2</v>
      </c>
      <c r="T15" s="50">
        <f t="shared" si="1"/>
        <v>1</v>
      </c>
      <c r="U15" s="50">
        <f>COUNTIF(T$6:T$62,S$15)</f>
        <v>2</v>
      </c>
      <c r="V15" s="50"/>
      <c r="W15" s="50">
        <f t="shared" si="4"/>
        <v>1</v>
      </c>
      <c r="X15" s="50">
        <f t="shared" si="5"/>
        <v>2</v>
      </c>
      <c r="Y15" s="50">
        <f t="shared" si="6"/>
        <v>2</v>
      </c>
      <c r="Z15" s="50">
        <f t="shared" si="7"/>
        <v>2</v>
      </c>
      <c r="AA15" s="23">
        <f t="shared" si="8"/>
        <v>1</v>
      </c>
    </row>
    <row r="16" spans="1:27" ht="11.25">
      <c r="A16" s="7">
        <v>11</v>
      </c>
      <c r="B16" s="4" t="s">
        <v>160</v>
      </c>
      <c r="C16" s="7">
        <v>91</v>
      </c>
      <c r="D16" s="7">
        <v>1</v>
      </c>
      <c r="E16" s="4" t="s">
        <v>152</v>
      </c>
      <c r="F16" s="5" t="s">
        <v>368</v>
      </c>
      <c r="G16" s="45">
        <v>0.0002570601851851852</v>
      </c>
      <c r="H16" s="45">
        <v>0.00028587962962962963</v>
      </c>
      <c r="I16" s="9">
        <v>0.0005429398148148148</v>
      </c>
      <c r="J16" s="9">
        <v>0.00025405092592592596</v>
      </c>
      <c r="K16" s="9">
        <v>0.0002576388888888889</v>
      </c>
      <c r="L16" s="9">
        <f t="shared" si="0"/>
        <v>0.0005116898148148149</v>
      </c>
      <c r="O16" s="6"/>
      <c r="P16" s="23">
        <v>1</v>
      </c>
      <c r="Q16" s="48">
        <f t="shared" si="2"/>
        <v>1</v>
      </c>
      <c r="R16" s="49">
        <f t="shared" si="3"/>
        <v>11</v>
      </c>
      <c r="S16" s="50">
        <v>87</v>
      </c>
      <c r="T16" s="50">
        <f t="shared" si="1"/>
        <v>1</v>
      </c>
      <c r="U16" s="50"/>
      <c r="V16" s="50"/>
      <c r="W16" s="50">
        <f t="shared" si="4"/>
        <v>1</v>
      </c>
      <c r="X16" s="50">
        <f t="shared" si="5"/>
        <v>2</v>
      </c>
      <c r="Y16" s="50">
        <f t="shared" si="6"/>
        <v>2</v>
      </c>
      <c r="Z16" s="50">
        <f t="shared" si="7"/>
        <v>2</v>
      </c>
      <c r="AA16" s="23">
        <f t="shared" si="8"/>
        <v>1</v>
      </c>
    </row>
    <row r="17" spans="1:27" ht="11.25">
      <c r="A17" s="7">
        <v>12</v>
      </c>
      <c r="B17" s="4" t="s">
        <v>198</v>
      </c>
      <c r="C17" s="7">
        <v>92</v>
      </c>
      <c r="D17" s="7">
        <v>1</v>
      </c>
      <c r="E17" s="4" t="s">
        <v>137</v>
      </c>
      <c r="F17" s="5"/>
      <c r="G17" s="45">
        <v>0.00023483796296296295</v>
      </c>
      <c r="H17" s="45">
        <v>0.00023148148148148146</v>
      </c>
      <c r="I17" s="9">
        <v>0.0004663194444444444</v>
      </c>
      <c r="J17" s="9" t="s">
        <v>375</v>
      </c>
      <c r="K17" s="9"/>
      <c r="L17" s="9" t="str">
        <f>J17</f>
        <v>срыв</v>
      </c>
      <c r="O17" s="6"/>
      <c r="P17" s="23">
        <v>1</v>
      </c>
      <c r="Q17" s="48">
        <f t="shared" si="2"/>
        <v>1</v>
      </c>
      <c r="R17" s="49">
        <f t="shared" si="3"/>
        <v>12</v>
      </c>
      <c r="S17" s="49">
        <v>86</v>
      </c>
      <c r="T17" s="50">
        <f t="shared" si="1"/>
        <v>1</v>
      </c>
      <c r="U17" s="50"/>
      <c r="V17" s="50"/>
      <c r="W17" s="50">
        <f t="shared" si="4"/>
        <v>1</v>
      </c>
      <c r="X17" s="50">
        <f t="shared" si="5"/>
        <v>2</v>
      </c>
      <c r="Y17" s="50">
        <f t="shared" si="6"/>
        <v>2</v>
      </c>
      <c r="Z17" s="50">
        <f t="shared" si="7"/>
        <v>2</v>
      </c>
      <c r="AA17" s="23">
        <f t="shared" si="8"/>
        <v>1</v>
      </c>
    </row>
    <row r="18" spans="1:27" ht="11.25">
      <c r="A18" s="7">
        <v>13</v>
      </c>
      <c r="B18" s="4" t="s">
        <v>62</v>
      </c>
      <c r="C18" s="7">
        <v>91</v>
      </c>
      <c r="D18" s="7">
        <v>1</v>
      </c>
      <c r="E18" s="4" t="s">
        <v>78</v>
      </c>
      <c r="F18" s="5" t="s">
        <v>79</v>
      </c>
      <c r="G18" s="45">
        <v>0.0002494212962962963</v>
      </c>
      <c r="H18" s="45">
        <v>0.00022777777777777778</v>
      </c>
      <c r="I18" s="9">
        <v>0.00047719907407407406</v>
      </c>
      <c r="J18" s="9">
        <v>0.0002034722222222222</v>
      </c>
      <c r="K18" s="9" t="s">
        <v>375</v>
      </c>
      <c r="L18" s="9" t="s">
        <v>375</v>
      </c>
      <c r="O18" s="6"/>
      <c r="P18" s="23">
        <v>2</v>
      </c>
      <c r="Q18" s="48">
        <f t="shared" si="2"/>
        <v>1</v>
      </c>
      <c r="R18" s="49">
        <f t="shared" si="3"/>
        <v>13</v>
      </c>
      <c r="S18" s="49" t="s">
        <v>374</v>
      </c>
      <c r="T18" s="50">
        <f t="shared" si="1"/>
        <v>1</v>
      </c>
      <c r="U18" s="50"/>
      <c r="V18" s="50"/>
      <c r="W18" s="50">
        <f t="shared" si="4"/>
        <v>2</v>
      </c>
      <c r="X18" s="50">
        <f t="shared" si="5"/>
        <v>2</v>
      </c>
      <c r="Y18" s="50">
        <f t="shared" si="6"/>
        <v>3</v>
      </c>
      <c r="Z18" s="50">
        <f t="shared" si="7"/>
        <v>3</v>
      </c>
      <c r="AA18" s="23">
        <f t="shared" si="8"/>
        <v>2</v>
      </c>
    </row>
    <row r="19" spans="1:27" ht="11.25">
      <c r="A19" s="7">
        <v>14</v>
      </c>
      <c r="B19" s="4" t="s">
        <v>183</v>
      </c>
      <c r="C19" s="7">
        <v>91</v>
      </c>
      <c r="D19" s="7">
        <v>1</v>
      </c>
      <c r="E19" s="4" t="s">
        <v>35</v>
      </c>
      <c r="F19" s="5" t="s">
        <v>179</v>
      </c>
      <c r="G19" s="45">
        <v>0.00025810185185185186</v>
      </c>
      <c r="H19" s="45">
        <v>0.00030243055555555557</v>
      </c>
      <c r="I19" s="9">
        <v>0.0005605324074074075</v>
      </c>
      <c r="J19" s="9" t="s">
        <v>375</v>
      </c>
      <c r="K19" s="9"/>
      <c r="L19" s="9" t="str">
        <f>J19</f>
        <v>срыв</v>
      </c>
      <c r="O19" s="6"/>
      <c r="P19" s="23">
        <v>2</v>
      </c>
      <c r="Q19" s="48">
        <f t="shared" si="2"/>
        <v>1</v>
      </c>
      <c r="R19" s="49">
        <f t="shared" si="3"/>
        <v>14</v>
      </c>
      <c r="S19" s="49"/>
      <c r="T19" s="50">
        <f t="shared" si="1"/>
        <v>1</v>
      </c>
      <c r="U19" s="50"/>
      <c r="V19" s="50"/>
      <c r="W19" s="50">
        <f t="shared" si="4"/>
        <v>2</v>
      </c>
      <c r="X19" s="50">
        <f t="shared" si="5"/>
        <v>2</v>
      </c>
      <c r="Y19" s="50">
        <f t="shared" si="6"/>
        <v>3</v>
      </c>
      <c r="Z19" s="50">
        <f t="shared" si="7"/>
        <v>3</v>
      </c>
      <c r="AA19" s="23">
        <f t="shared" si="8"/>
        <v>2</v>
      </c>
    </row>
    <row r="20" spans="1:27" ht="11.25">
      <c r="A20" s="7">
        <v>15</v>
      </c>
      <c r="B20" s="4" t="s">
        <v>56</v>
      </c>
      <c r="C20" s="7">
        <v>93</v>
      </c>
      <c r="D20" s="7" t="s">
        <v>11</v>
      </c>
      <c r="E20" s="4" t="s">
        <v>35</v>
      </c>
      <c r="F20" s="5" t="s">
        <v>36</v>
      </c>
      <c r="G20" s="45">
        <v>0.00028877314814814814</v>
      </c>
      <c r="H20" s="45">
        <v>0.00029652777777777777</v>
      </c>
      <c r="I20" s="9">
        <v>0.0005853009259259259</v>
      </c>
      <c r="J20" s="9" t="s">
        <v>375</v>
      </c>
      <c r="K20" s="9"/>
      <c r="L20" s="9" t="str">
        <f>J20</f>
        <v>срыв</v>
      </c>
      <c r="O20" s="6"/>
      <c r="P20" s="23" t="s">
        <v>16</v>
      </c>
      <c r="Q20" s="48">
        <f t="shared" si="2"/>
        <v>1</v>
      </c>
      <c r="R20" s="49">
        <f t="shared" si="3"/>
        <v>15</v>
      </c>
      <c r="S20" s="49"/>
      <c r="T20" s="50" t="str">
        <f t="shared" si="1"/>
        <v>2ю</v>
      </c>
      <c r="U20" s="50"/>
      <c r="V20" s="50"/>
      <c r="W20" s="50">
        <f t="shared" si="4"/>
        <v>2</v>
      </c>
      <c r="X20" s="50">
        <f t="shared" si="5"/>
        <v>6</v>
      </c>
      <c r="Y20" s="50">
        <f t="shared" si="6"/>
        <v>3</v>
      </c>
      <c r="Z20" s="50">
        <f t="shared" si="7"/>
        <v>5</v>
      </c>
      <c r="AA20" s="23" t="str">
        <f t="shared" si="8"/>
        <v>1ю</v>
      </c>
    </row>
    <row r="21" spans="1:27" ht="12" thickBot="1">
      <c r="A21" s="15">
        <v>16</v>
      </c>
      <c r="B21" s="16" t="s">
        <v>355</v>
      </c>
      <c r="C21" s="15">
        <v>91</v>
      </c>
      <c r="D21" s="15">
        <v>1</v>
      </c>
      <c r="E21" s="16" t="s">
        <v>35</v>
      </c>
      <c r="F21" s="17" t="s">
        <v>179</v>
      </c>
      <c r="G21" s="51">
        <v>0.0003295138888888889</v>
      </c>
      <c r="H21" s="51">
        <v>0.0002672453703703703</v>
      </c>
      <c r="I21" s="18">
        <v>0.0005967592592592593</v>
      </c>
      <c r="J21" s="18">
        <v>0.00024560185185185183</v>
      </c>
      <c r="K21" s="18" t="s">
        <v>375</v>
      </c>
      <c r="L21" s="18" t="s">
        <v>375</v>
      </c>
      <c r="O21" s="6"/>
      <c r="P21" s="23">
        <v>2</v>
      </c>
      <c r="Q21" s="48">
        <f t="shared" si="2"/>
        <v>1</v>
      </c>
      <c r="R21" s="49">
        <f t="shared" si="3"/>
        <v>16</v>
      </c>
      <c r="S21" s="50"/>
      <c r="T21" s="50">
        <f t="shared" si="1"/>
        <v>1</v>
      </c>
      <c r="U21" s="50"/>
      <c r="V21" s="50"/>
      <c r="W21" s="50">
        <f t="shared" si="4"/>
        <v>2</v>
      </c>
      <c r="X21" s="50">
        <f t="shared" si="5"/>
        <v>2</v>
      </c>
      <c r="Y21" s="50">
        <f t="shared" si="6"/>
        <v>3</v>
      </c>
      <c r="Z21" s="50">
        <f t="shared" si="7"/>
        <v>3</v>
      </c>
      <c r="AA21" s="23">
        <f t="shared" si="8"/>
        <v>2</v>
      </c>
    </row>
    <row r="22" spans="1:27" ht="11.25">
      <c r="A22" s="11">
        <v>17</v>
      </c>
      <c r="B22" s="12" t="s">
        <v>48</v>
      </c>
      <c r="C22" s="11">
        <v>91</v>
      </c>
      <c r="D22" s="11" t="s">
        <v>2</v>
      </c>
      <c r="E22" s="12" t="s">
        <v>35</v>
      </c>
      <c r="F22" s="13" t="s">
        <v>36</v>
      </c>
      <c r="G22" s="14">
        <v>0.0003179398148148148</v>
      </c>
      <c r="H22" s="14">
        <v>0.0002828703703703704</v>
      </c>
      <c r="I22" s="14">
        <f aca="true" t="shared" si="9" ref="I22:I52">G22+H22</f>
        <v>0.0006008101851851851</v>
      </c>
      <c r="J22" s="6"/>
      <c r="K22" s="6"/>
      <c r="L22" s="6"/>
      <c r="O22" s="6"/>
      <c r="P22" s="23" t="s">
        <v>20</v>
      </c>
      <c r="Q22" s="48">
        <f t="shared" si="2"/>
        <v>1</v>
      </c>
      <c r="R22" s="49">
        <f t="shared" si="3"/>
        <v>17</v>
      </c>
      <c r="S22" s="50"/>
      <c r="T22" s="50" t="str">
        <f t="shared" si="1"/>
        <v>б/р</v>
      </c>
      <c r="U22" s="50"/>
      <c r="V22" s="50"/>
      <c r="W22" s="50">
        <f t="shared" si="4"/>
        <v>2</v>
      </c>
      <c r="X22" s="50">
        <f t="shared" si="5"/>
        <v>8</v>
      </c>
      <c r="Y22" s="50">
        <f t="shared" si="6"/>
        <v>3</v>
      </c>
      <c r="Z22" s="50">
        <f t="shared" si="7"/>
        <v>7</v>
      </c>
      <c r="AA22" s="23" t="str">
        <f t="shared" si="8"/>
        <v>3ю</v>
      </c>
    </row>
    <row r="23" spans="1:27" ht="11.25">
      <c r="A23" s="7">
        <v>18</v>
      </c>
      <c r="B23" s="4" t="s">
        <v>33</v>
      </c>
      <c r="C23" s="7">
        <v>91</v>
      </c>
      <c r="D23" s="7">
        <v>2</v>
      </c>
      <c r="E23" s="4" t="s">
        <v>30</v>
      </c>
      <c r="F23" s="5" t="s">
        <v>360</v>
      </c>
      <c r="G23" s="9">
        <v>0.0003103009259259259</v>
      </c>
      <c r="H23" s="9">
        <v>0.00029537037037037037</v>
      </c>
      <c r="I23" s="9">
        <f t="shared" si="9"/>
        <v>0.0006056712962962962</v>
      </c>
      <c r="J23" s="6"/>
      <c r="K23" s="6"/>
      <c r="L23" s="6"/>
      <c r="O23" s="6"/>
      <c r="P23" s="23">
        <v>2</v>
      </c>
      <c r="Q23" s="48">
        <f t="shared" si="2"/>
        <v>1</v>
      </c>
      <c r="R23" s="49">
        <f t="shared" si="3"/>
        <v>18</v>
      </c>
      <c r="S23" s="50"/>
      <c r="T23" s="50">
        <f t="shared" si="1"/>
        <v>2</v>
      </c>
      <c r="U23" s="50"/>
      <c r="V23" s="50"/>
      <c r="W23" s="50">
        <f t="shared" si="4"/>
        <v>2</v>
      </c>
      <c r="X23" s="50">
        <f t="shared" si="5"/>
        <v>3</v>
      </c>
      <c r="Y23" s="50">
        <f t="shared" si="6"/>
        <v>3</v>
      </c>
      <c r="Z23" s="50">
        <f t="shared" si="7"/>
        <v>3</v>
      </c>
      <c r="AA23" s="23">
        <f t="shared" si="8"/>
        <v>2</v>
      </c>
    </row>
    <row r="24" spans="1:27" ht="11.25">
      <c r="A24" s="7">
        <v>19</v>
      </c>
      <c r="B24" s="4" t="s">
        <v>112</v>
      </c>
      <c r="C24" s="7">
        <v>92</v>
      </c>
      <c r="D24" s="7">
        <v>2</v>
      </c>
      <c r="E24" s="4" t="s">
        <v>78</v>
      </c>
      <c r="F24" s="5" t="s">
        <v>79</v>
      </c>
      <c r="G24" s="9">
        <v>0.00031087962962962965</v>
      </c>
      <c r="H24" s="9">
        <v>0.0002980324074074074</v>
      </c>
      <c r="I24" s="9">
        <f t="shared" si="9"/>
        <v>0.000608912037037037</v>
      </c>
      <c r="J24" s="6"/>
      <c r="K24" s="6"/>
      <c r="L24" s="6"/>
      <c r="O24" s="6"/>
      <c r="P24" s="23">
        <v>2</v>
      </c>
      <c r="Q24" s="48">
        <f t="shared" si="2"/>
        <v>1</v>
      </c>
      <c r="R24" s="49">
        <f t="shared" si="3"/>
        <v>19</v>
      </c>
      <c r="S24" s="50"/>
      <c r="T24" s="50">
        <f t="shared" si="1"/>
        <v>2</v>
      </c>
      <c r="U24" s="50"/>
      <c r="V24" s="50"/>
      <c r="W24" s="50">
        <f t="shared" si="4"/>
        <v>2</v>
      </c>
      <c r="X24" s="50">
        <f t="shared" si="5"/>
        <v>3</v>
      </c>
      <c r="Y24" s="50">
        <f t="shared" si="6"/>
        <v>3</v>
      </c>
      <c r="Z24" s="50">
        <f t="shared" si="7"/>
        <v>3</v>
      </c>
      <c r="AA24" s="23">
        <f t="shared" si="8"/>
        <v>2</v>
      </c>
    </row>
    <row r="25" spans="1:27" ht="11.25">
      <c r="A25" s="7">
        <v>20</v>
      </c>
      <c r="B25" s="4" t="s">
        <v>332</v>
      </c>
      <c r="C25" s="7">
        <v>92</v>
      </c>
      <c r="D25" s="7">
        <v>2</v>
      </c>
      <c r="E25" s="4" t="s">
        <v>318</v>
      </c>
      <c r="F25" s="5" t="s">
        <v>319</v>
      </c>
      <c r="G25" s="9">
        <v>0.0002899305555555556</v>
      </c>
      <c r="H25" s="9">
        <v>0.0003362268518518519</v>
      </c>
      <c r="I25" s="9">
        <f t="shared" si="9"/>
        <v>0.0006261574074074075</v>
      </c>
      <c r="J25" s="6"/>
      <c r="K25" s="6"/>
      <c r="L25" s="6"/>
      <c r="O25" s="6"/>
      <c r="P25" s="23">
        <v>3</v>
      </c>
      <c r="Q25" s="48">
        <f t="shared" si="2"/>
        <v>1</v>
      </c>
      <c r="R25" s="49">
        <f t="shared" si="3"/>
        <v>20</v>
      </c>
      <c r="S25" s="50"/>
      <c r="T25" s="50">
        <f t="shared" si="1"/>
        <v>2</v>
      </c>
      <c r="U25" s="50"/>
      <c r="V25" s="50"/>
      <c r="W25" s="50">
        <f t="shared" si="4"/>
        <v>3</v>
      </c>
      <c r="X25" s="50">
        <f t="shared" si="5"/>
        <v>3</v>
      </c>
      <c r="Y25" s="50">
        <f t="shared" si="6"/>
        <v>4</v>
      </c>
      <c r="Z25" s="50">
        <f t="shared" si="7"/>
        <v>4</v>
      </c>
      <c r="AA25" s="23">
        <f t="shared" si="8"/>
        <v>3</v>
      </c>
    </row>
    <row r="26" spans="1:27" ht="11.25">
      <c r="A26" s="7">
        <v>21</v>
      </c>
      <c r="B26" s="4" t="s">
        <v>307</v>
      </c>
      <c r="C26" s="7">
        <v>92</v>
      </c>
      <c r="D26" s="7" t="s">
        <v>20</v>
      </c>
      <c r="E26" s="4" t="s">
        <v>300</v>
      </c>
      <c r="F26" s="5" t="s">
        <v>301</v>
      </c>
      <c r="G26" s="9">
        <v>0.0003644675925925925</v>
      </c>
      <c r="H26" s="9">
        <v>0.00029375</v>
      </c>
      <c r="I26" s="9">
        <f t="shared" si="9"/>
        <v>0.0006582175925925925</v>
      </c>
      <c r="J26" s="6"/>
      <c r="K26" s="6"/>
      <c r="L26" s="6"/>
      <c r="O26" s="6"/>
      <c r="P26" s="23" t="s">
        <v>11</v>
      </c>
      <c r="Q26" s="48">
        <f t="shared" si="2"/>
        <v>1</v>
      </c>
      <c r="R26" s="49">
        <f t="shared" si="3"/>
        <v>21</v>
      </c>
      <c r="S26" s="50"/>
      <c r="T26" s="50" t="str">
        <f t="shared" si="1"/>
        <v>3ю</v>
      </c>
      <c r="U26" s="50"/>
      <c r="V26" s="50"/>
      <c r="W26" s="50">
        <f t="shared" si="4"/>
        <v>3</v>
      </c>
      <c r="X26" s="50">
        <f t="shared" si="5"/>
        <v>7</v>
      </c>
      <c r="Y26" s="50">
        <f t="shared" si="6"/>
        <v>4</v>
      </c>
      <c r="Z26" s="50">
        <f t="shared" si="7"/>
        <v>6</v>
      </c>
      <c r="AA26" s="23" t="str">
        <f t="shared" si="8"/>
        <v>2ю</v>
      </c>
    </row>
    <row r="27" spans="1:27" ht="11.25">
      <c r="A27" s="7">
        <v>22</v>
      </c>
      <c r="B27" s="4" t="s">
        <v>246</v>
      </c>
      <c r="C27" s="7">
        <v>91</v>
      </c>
      <c r="D27" s="7" t="s">
        <v>16</v>
      </c>
      <c r="E27" s="4" t="s">
        <v>238</v>
      </c>
      <c r="F27" s="5" t="s">
        <v>239</v>
      </c>
      <c r="G27" s="9">
        <v>0.0003497685185185185</v>
      </c>
      <c r="H27" s="9">
        <v>0.00030891203703703707</v>
      </c>
      <c r="I27" s="9">
        <f t="shared" si="9"/>
        <v>0.0006586805555555556</v>
      </c>
      <c r="J27" s="6"/>
      <c r="K27" s="6"/>
      <c r="L27" s="6"/>
      <c r="O27" s="6"/>
      <c r="P27" s="23">
        <v>3</v>
      </c>
      <c r="Q27" s="48">
        <f t="shared" si="2"/>
        <v>1</v>
      </c>
      <c r="R27" s="49">
        <f t="shared" si="3"/>
        <v>22</v>
      </c>
      <c r="S27" s="50"/>
      <c r="T27" s="50" t="str">
        <f t="shared" si="1"/>
        <v>1ю</v>
      </c>
      <c r="U27" s="50"/>
      <c r="V27" s="50"/>
      <c r="W27" s="50">
        <f t="shared" si="4"/>
        <v>3</v>
      </c>
      <c r="X27" s="50">
        <f t="shared" si="5"/>
        <v>5</v>
      </c>
      <c r="Y27" s="50">
        <f t="shared" si="6"/>
        <v>4</v>
      </c>
      <c r="Z27" s="50">
        <f t="shared" si="7"/>
        <v>4</v>
      </c>
      <c r="AA27" s="23">
        <f t="shared" si="8"/>
        <v>3</v>
      </c>
    </row>
    <row r="28" spans="1:27" ht="11.25">
      <c r="A28" s="7">
        <v>23</v>
      </c>
      <c r="B28" s="4" t="s">
        <v>89</v>
      </c>
      <c r="C28" s="7">
        <v>91</v>
      </c>
      <c r="D28" s="7">
        <v>2</v>
      </c>
      <c r="E28" s="4" t="s">
        <v>78</v>
      </c>
      <c r="F28" s="5" t="s">
        <v>79</v>
      </c>
      <c r="G28" s="9">
        <v>0.00031215277777777773</v>
      </c>
      <c r="H28" s="9">
        <v>0.0003590277777777778</v>
      </c>
      <c r="I28" s="9">
        <f t="shared" si="9"/>
        <v>0.0006711805555555555</v>
      </c>
      <c r="J28" s="6"/>
      <c r="K28" s="6"/>
      <c r="L28" s="6"/>
      <c r="O28" s="6"/>
      <c r="P28" s="23">
        <v>3</v>
      </c>
      <c r="Q28" s="48">
        <f t="shared" si="2"/>
        <v>1</v>
      </c>
      <c r="R28" s="49">
        <f t="shared" si="3"/>
        <v>23</v>
      </c>
      <c r="S28" s="50"/>
      <c r="T28" s="50">
        <f t="shared" si="1"/>
        <v>2</v>
      </c>
      <c r="U28" s="50"/>
      <c r="V28" s="50"/>
      <c r="W28" s="50">
        <f t="shared" si="4"/>
        <v>3</v>
      </c>
      <c r="X28" s="50">
        <f t="shared" si="5"/>
        <v>3</v>
      </c>
      <c r="Y28" s="50">
        <f t="shared" si="6"/>
        <v>4</v>
      </c>
      <c r="Z28" s="50">
        <f t="shared" si="7"/>
        <v>4</v>
      </c>
      <c r="AA28" s="23">
        <f t="shared" si="8"/>
        <v>3</v>
      </c>
    </row>
    <row r="29" spans="1:27" ht="11.25">
      <c r="A29" s="7">
        <v>24</v>
      </c>
      <c r="B29" s="4" t="s">
        <v>126</v>
      </c>
      <c r="C29" s="7">
        <v>91</v>
      </c>
      <c r="D29" s="7">
        <v>1</v>
      </c>
      <c r="E29" s="4" t="s">
        <v>124</v>
      </c>
      <c r="F29" s="5" t="s">
        <v>125</v>
      </c>
      <c r="G29" s="9">
        <v>0.0003523148148148148</v>
      </c>
      <c r="H29" s="9">
        <v>0.0003212962962962963</v>
      </c>
      <c r="I29" s="9">
        <f t="shared" si="9"/>
        <v>0.0006736111111111112</v>
      </c>
      <c r="J29" s="6"/>
      <c r="K29" s="6"/>
      <c r="L29" s="6"/>
      <c r="O29" s="6"/>
      <c r="P29" s="23">
        <v>3</v>
      </c>
      <c r="Q29" s="48">
        <f t="shared" si="2"/>
        <v>1</v>
      </c>
      <c r="R29" s="49">
        <f t="shared" si="3"/>
        <v>24</v>
      </c>
      <c r="S29" s="50"/>
      <c r="T29" s="50">
        <f t="shared" si="1"/>
        <v>1</v>
      </c>
      <c r="U29" s="50"/>
      <c r="V29" s="50"/>
      <c r="W29" s="50">
        <f t="shared" si="4"/>
        <v>3</v>
      </c>
      <c r="X29" s="50">
        <f t="shared" si="5"/>
        <v>2</v>
      </c>
      <c r="Y29" s="50">
        <f t="shared" si="6"/>
        <v>4</v>
      </c>
      <c r="Z29" s="50">
        <f t="shared" si="7"/>
        <v>4</v>
      </c>
      <c r="AA29" s="23">
        <f t="shared" si="8"/>
        <v>3</v>
      </c>
    </row>
    <row r="30" spans="1:27" ht="11.25">
      <c r="A30" s="7">
        <v>25</v>
      </c>
      <c r="B30" s="4" t="s">
        <v>316</v>
      </c>
      <c r="C30" s="7">
        <v>91</v>
      </c>
      <c r="D30" s="7">
        <v>2</v>
      </c>
      <c r="E30" s="4" t="s">
        <v>312</v>
      </c>
      <c r="F30" s="5" t="s">
        <v>313</v>
      </c>
      <c r="G30" s="9">
        <v>0.000371875</v>
      </c>
      <c r="H30" s="9">
        <v>0.00030347222222222223</v>
      </c>
      <c r="I30" s="9">
        <f t="shared" si="9"/>
        <v>0.0006753472222222223</v>
      </c>
      <c r="J30" s="6"/>
      <c r="K30" s="6"/>
      <c r="L30" s="6"/>
      <c r="O30" s="6"/>
      <c r="P30" s="23" t="s">
        <v>16</v>
      </c>
      <c r="Q30" s="48">
        <f t="shared" si="2"/>
        <v>1</v>
      </c>
      <c r="R30" s="49">
        <f t="shared" si="3"/>
        <v>25</v>
      </c>
      <c r="S30" s="50"/>
      <c r="T30" s="50">
        <f t="shared" si="1"/>
        <v>2</v>
      </c>
      <c r="U30" s="50"/>
      <c r="V30" s="50"/>
      <c r="W30" s="50" t="str">
        <f t="shared" si="4"/>
        <v>1ю</v>
      </c>
      <c r="X30" s="50">
        <f t="shared" si="5"/>
        <v>3</v>
      </c>
      <c r="Y30" s="50">
        <f t="shared" si="6"/>
        <v>5</v>
      </c>
      <c r="Z30" s="50">
        <f t="shared" si="7"/>
        <v>5</v>
      </c>
      <c r="AA30" s="23" t="str">
        <f t="shared" si="8"/>
        <v>1ю</v>
      </c>
    </row>
    <row r="31" spans="1:27" ht="11.25">
      <c r="A31" s="7">
        <v>26</v>
      </c>
      <c r="B31" s="4" t="s">
        <v>333</v>
      </c>
      <c r="C31" s="7">
        <v>92</v>
      </c>
      <c r="D31" s="7">
        <v>2</v>
      </c>
      <c r="E31" s="4" t="s">
        <v>318</v>
      </c>
      <c r="F31" s="5" t="s">
        <v>319</v>
      </c>
      <c r="G31" s="9">
        <v>0.0002831018518518519</v>
      </c>
      <c r="H31" s="9">
        <v>0.0004131944444444445</v>
      </c>
      <c r="I31" s="9">
        <f t="shared" si="9"/>
        <v>0.0006962962962962964</v>
      </c>
      <c r="J31" s="6"/>
      <c r="K31" s="6"/>
      <c r="L31" s="6"/>
      <c r="O31" s="6"/>
      <c r="P31" s="23" t="s">
        <v>16</v>
      </c>
      <c r="Q31" s="48">
        <f t="shared" si="2"/>
        <v>1</v>
      </c>
      <c r="R31" s="49">
        <f t="shared" si="3"/>
        <v>26</v>
      </c>
      <c r="S31" s="50"/>
      <c r="T31" s="50">
        <f t="shared" si="1"/>
        <v>2</v>
      </c>
      <c r="U31" s="50"/>
      <c r="V31" s="50"/>
      <c r="W31" s="50" t="str">
        <f t="shared" si="4"/>
        <v>1ю</v>
      </c>
      <c r="X31" s="50">
        <f t="shared" si="5"/>
        <v>3</v>
      </c>
      <c r="Y31" s="50">
        <f t="shared" si="6"/>
        <v>5</v>
      </c>
      <c r="Z31" s="50">
        <f t="shared" si="7"/>
        <v>5</v>
      </c>
      <c r="AA31" s="23" t="str">
        <f t="shared" si="8"/>
        <v>1ю</v>
      </c>
    </row>
    <row r="32" spans="1:27" ht="11.25">
      <c r="A32" s="7">
        <v>27</v>
      </c>
      <c r="B32" s="4" t="s">
        <v>343</v>
      </c>
      <c r="C32" s="7">
        <v>92</v>
      </c>
      <c r="D32" s="7" t="s">
        <v>11</v>
      </c>
      <c r="E32" s="4" t="s">
        <v>124</v>
      </c>
      <c r="F32" s="5" t="s">
        <v>125</v>
      </c>
      <c r="G32" s="9">
        <v>0.0003671296296296296</v>
      </c>
      <c r="H32" s="9">
        <v>0.00035347222222222225</v>
      </c>
      <c r="I32" s="9">
        <f t="shared" si="9"/>
        <v>0.0007206018518518518</v>
      </c>
      <c r="J32" s="6"/>
      <c r="K32" s="6"/>
      <c r="L32" s="6"/>
      <c r="O32" s="6"/>
      <c r="P32" s="23" t="s">
        <v>16</v>
      </c>
      <c r="Q32" s="48">
        <f t="shared" si="2"/>
        <v>1</v>
      </c>
      <c r="R32" s="49">
        <f t="shared" si="3"/>
        <v>27</v>
      </c>
      <c r="S32" s="50"/>
      <c r="T32" s="50" t="str">
        <f t="shared" si="1"/>
        <v>2ю</v>
      </c>
      <c r="U32" s="50"/>
      <c r="V32" s="50"/>
      <c r="W32" s="50" t="str">
        <f t="shared" si="4"/>
        <v>1ю</v>
      </c>
      <c r="X32" s="50">
        <f t="shared" si="5"/>
        <v>6</v>
      </c>
      <c r="Y32" s="50">
        <f t="shared" si="6"/>
        <v>5</v>
      </c>
      <c r="Z32" s="50">
        <f t="shared" si="7"/>
        <v>5</v>
      </c>
      <c r="AA32" s="23" t="str">
        <f t="shared" si="8"/>
        <v>1ю</v>
      </c>
    </row>
    <row r="33" spans="1:27" ht="11.25">
      <c r="A33" s="7">
        <v>28</v>
      </c>
      <c r="B33" s="4" t="s">
        <v>214</v>
      </c>
      <c r="C33" s="7">
        <v>91</v>
      </c>
      <c r="D33" s="7">
        <v>1</v>
      </c>
      <c r="E33" s="4" t="s">
        <v>13</v>
      </c>
      <c r="F33" s="5" t="s">
        <v>215</v>
      </c>
      <c r="G33" s="9">
        <v>0.00035821759259259265</v>
      </c>
      <c r="H33" s="9">
        <v>0.00037881944444444443</v>
      </c>
      <c r="I33" s="9">
        <f t="shared" si="9"/>
        <v>0.0007370370370370371</v>
      </c>
      <c r="J33" s="6"/>
      <c r="K33" s="6"/>
      <c r="L33" s="6"/>
      <c r="O33" s="6"/>
      <c r="P33" s="23" t="s">
        <v>16</v>
      </c>
      <c r="Q33" s="48">
        <f t="shared" si="2"/>
        <v>1</v>
      </c>
      <c r="R33" s="49">
        <f t="shared" si="3"/>
        <v>28</v>
      </c>
      <c r="S33" s="50"/>
      <c r="T33" s="50">
        <f t="shared" si="1"/>
        <v>1</v>
      </c>
      <c r="U33" s="50"/>
      <c r="V33" s="50"/>
      <c r="W33" s="50" t="str">
        <f t="shared" si="4"/>
        <v>1ю</v>
      </c>
      <c r="X33" s="50">
        <f t="shared" si="5"/>
        <v>2</v>
      </c>
      <c r="Y33" s="50">
        <f t="shared" si="6"/>
        <v>5</v>
      </c>
      <c r="Z33" s="50">
        <f t="shared" si="7"/>
        <v>5</v>
      </c>
      <c r="AA33" s="23" t="str">
        <f t="shared" si="8"/>
        <v>1ю</v>
      </c>
    </row>
    <row r="34" spans="1:27" ht="11.25">
      <c r="A34" s="7">
        <v>29</v>
      </c>
      <c r="B34" s="4" t="s">
        <v>184</v>
      </c>
      <c r="C34" s="7">
        <v>91</v>
      </c>
      <c r="D34" s="7" t="s">
        <v>16</v>
      </c>
      <c r="E34" s="4" t="s">
        <v>35</v>
      </c>
      <c r="F34" s="5" t="s">
        <v>179</v>
      </c>
      <c r="G34" s="9">
        <v>0.00030694444444444443</v>
      </c>
      <c r="H34" s="9">
        <v>0.0004314814814814815</v>
      </c>
      <c r="I34" s="9">
        <f t="shared" si="9"/>
        <v>0.000738425925925926</v>
      </c>
      <c r="J34" s="6"/>
      <c r="K34" s="6"/>
      <c r="L34" s="6"/>
      <c r="O34" s="6"/>
      <c r="P34" s="23" t="s">
        <v>16</v>
      </c>
      <c r="Q34" s="48">
        <f t="shared" si="2"/>
        <v>1</v>
      </c>
      <c r="R34" s="49">
        <f t="shared" si="3"/>
        <v>29</v>
      </c>
      <c r="S34" s="50"/>
      <c r="T34" s="50" t="str">
        <f t="shared" si="1"/>
        <v>1ю</v>
      </c>
      <c r="U34" s="50"/>
      <c r="V34" s="50"/>
      <c r="W34" s="50" t="str">
        <f t="shared" si="4"/>
        <v>1ю</v>
      </c>
      <c r="X34" s="50">
        <f t="shared" si="5"/>
        <v>5</v>
      </c>
      <c r="Y34" s="50">
        <f t="shared" si="6"/>
        <v>5</v>
      </c>
      <c r="Z34" s="50">
        <f t="shared" si="7"/>
        <v>5</v>
      </c>
      <c r="AA34" s="23" t="str">
        <f t="shared" si="8"/>
        <v>1ю</v>
      </c>
    </row>
    <row r="35" spans="1:27" ht="11.25">
      <c r="A35" s="7">
        <v>30</v>
      </c>
      <c r="B35" s="4" t="s">
        <v>338</v>
      </c>
      <c r="C35" s="7">
        <v>92</v>
      </c>
      <c r="D35" s="7" t="s">
        <v>20</v>
      </c>
      <c r="E35" s="4" t="s">
        <v>336</v>
      </c>
      <c r="F35" s="5" t="s">
        <v>313</v>
      </c>
      <c r="G35" s="9">
        <v>0.0003305555555555555</v>
      </c>
      <c r="H35" s="9">
        <v>0.00041875</v>
      </c>
      <c r="I35" s="9">
        <f t="shared" si="9"/>
        <v>0.0007493055555555556</v>
      </c>
      <c r="J35" s="6"/>
      <c r="K35" s="6"/>
      <c r="L35" s="6"/>
      <c r="O35" s="6"/>
      <c r="P35" s="23" t="s">
        <v>11</v>
      </c>
      <c r="Q35" s="48">
        <f t="shared" si="2"/>
        <v>1</v>
      </c>
      <c r="R35" s="49">
        <f t="shared" si="3"/>
        <v>30</v>
      </c>
      <c r="S35" s="50"/>
      <c r="T35" s="50" t="str">
        <f t="shared" si="1"/>
        <v>3ю</v>
      </c>
      <c r="U35" s="50"/>
      <c r="V35" s="50"/>
      <c r="W35" s="50" t="str">
        <f t="shared" si="4"/>
        <v>1ю</v>
      </c>
      <c r="X35" s="50">
        <f t="shared" si="5"/>
        <v>7</v>
      </c>
      <c r="Y35" s="50">
        <f t="shared" si="6"/>
        <v>5</v>
      </c>
      <c r="Z35" s="50">
        <f t="shared" si="7"/>
        <v>6</v>
      </c>
      <c r="AA35" s="23" t="str">
        <f t="shared" si="8"/>
        <v>2ю</v>
      </c>
    </row>
    <row r="36" spans="1:27" ht="11.25">
      <c r="A36" s="7">
        <v>31</v>
      </c>
      <c r="B36" s="4" t="s">
        <v>279</v>
      </c>
      <c r="C36" s="7">
        <v>92</v>
      </c>
      <c r="D36" s="7">
        <v>1</v>
      </c>
      <c r="E36" s="4" t="s">
        <v>13</v>
      </c>
      <c r="F36" s="5" t="s">
        <v>277</v>
      </c>
      <c r="G36" s="9">
        <v>0.00036666666666666667</v>
      </c>
      <c r="H36" s="9">
        <v>0.00038298611111111123</v>
      </c>
      <c r="I36" s="9">
        <f t="shared" si="9"/>
        <v>0.0007496527777777779</v>
      </c>
      <c r="J36" s="6"/>
      <c r="K36" s="6"/>
      <c r="L36" s="6"/>
      <c r="O36" s="6"/>
      <c r="P36" s="23" t="s">
        <v>16</v>
      </c>
      <c r="Q36" s="48">
        <f t="shared" si="2"/>
        <v>1</v>
      </c>
      <c r="R36" s="49">
        <f t="shared" si="3"/>
        <v>31</v>
      </c>
      <c r="S36" s="50"/>
      <c r="T36" s="50">
        <f t="shared" si="1"/>
        <v>1</v>
      </c>
      <c r="U36" s="50"/>
      <c r="V36" s="50"/>
      <c r="W36" s="50" t="str">
        <f t="shared" si="4"/>
        <v>1ю</v>
      </c>
      <c r="X36" s="50">
        <f t="shared" si="5"/>
        <v>2</v>
      </c>
      <c r="Y36" s="50">
        <f t="shared" si="6"/>
        <v>5</v>
      </c>
      <c r="Z36" s="50">
        <f t="shared" si="7"/>
        <v>5</v>
      </c>
      <c r="AA36" s="23" t="str">
        <f t="shared" si="8"/>
        <v>1ю</v>
      </c>
    </row>
    <row r="37" spans="1:27" ht="11.25">
      <c r="A37" s="7">
        <v>32</v>
      </c>
      <c r="B37" s="4" t="s">
        <v>162</v>
      </c>
      <c r="C37" s="7">
        <v>92</v>
      </c>
      <c r="D37" s="7">
        <v>3</v>
      </c>
      <c r="E37" s="4" t="s">
        <v>152</v>
      </c>
      <c r="F37" s="5" t="s">
        <v>368</v>
      </c>
      <c r="G37" s="9">
        <v>0.00030844907407407405</v>
      </c>
      <c r="H37" s="9">
        <v>0.0004628472222222222</v>
      </c>
      <c r="I37" s="9">
        <f t="shared" si="9"/>
        <v>0.0007712962962962962</v>
      </c>
      <c r="J37" s="6"/>
      <c r="K37" s="6"/>
      <c r="L37" s="6"/>
      <c r="O37" s="6"/>
      <c r="P37" s="23" t="s">
        <v>11</v>
      </c>
      <c r="Q37" s="48">
        <f t="shared" si="2"/>
        <v>1</v>
      </c>
      <c r="R37" s="49">
        <f t="shared" si="3"/>
        <v>32</v>
      </c>
      <c r="S37" s="50"/>
      <c r="T37" s="50">
        <f t="shared" si="1"/>
        <v>3</v>
      </c>
      <c r="U37" s="50"/>
      <c r="V37" s="50"/>
      <c r="W37" s="50" t="str">
        <f t="shared" si="4"/>
        <v>2ю</v>
      </c>
      <c r="X37" s="50">
        <f t="shared" si="5"/>
        <v>4</v>
      </c>
      <c r="Y37" s="50">
        <f t="shared" si="6"/>
        <v>6</v>
      </c>
      <c r="Z37" s="50">
        <f t="shared" si="7"/>
        <v>6</v>
      </c>
      <c r="AA37" s="23" t="str">
        <f t="shared" si="8"/>
        <v>2ю</v>
      </c>
    </row>
    <row r="38" spans="1:27" ht="11.25">
      <c r="A38" s="7">
        <v>33</v>
      </c>
      <c r="B38" s="4" t="s">
        <v>25</v>
      </c>
      <c r="C38" s="7">
        <v>91</v>
      </c>
      <c r="D38" s="7" t="s">
        <v>16</v>
      </c>
      <c r="E38" s="4" t="s">
        <v>13</v>
      </c>
      <c r="F38" s="5" t="s">
        <v>23</v>
      </c>
      <c r="G38" s="9">
        <v>0.00038229166666666663</v>
      </c>
      <c r="H38" s="9">
        <v>0.0004070601851851852</v>
      </c>
      <c r="I38" s="9">
        <f t="shared" si="9"/>
        <v>0.0007893518518518518</v>
      </c>
      <c r="J38" s="6"/>
      <c r="K38" s="6"/>
      <c r="L38" s="6"/>
      <c r="O38" s="6"/>
      <c r="P38" s="23" t="s">
        <v>11</v>
      </c>
      <c r="Q38" s="48">
        <f t="shared" si="2"/>
        <v>1</v>
      </c>
      <c r="R38" s="49">
        <f t="shared" si="3"/>
        <v>33</v>
      </c>
      <c r="S38" s="50"/>
      <c r="T38" s="50" t="str">
        <f t="shared" si="1"/>
        <v>1ю</v>
      </c>
      <c r="U38" s="50"/>
      <c r="V38" s="50"/>
      <c r="W38" s="50" t="str">
        <f t="shared" si="4"/>
        <v>2ю</v>
      </c>
      <c r="X38" s="50">
        <f t="shared" si="5"/>
        <v>5</v>
      </c>
      <c r="Y38" s="50">
        <f t="shared" si="6"/>
        <v>6</v>
      </c>
      <c r="Z38" s="50">
        <f t="shared" si="7"/>
        <v>6</v>
      </c>
      <c r="AA38" s="23" t="str">
        <f t="shared" si="8"/>
        <v>2ю</v>
      </c>
    </row>
    <row r="39" spans="1:27" ht="11.25">
      <c r="A39" s="7">
        <v>34</v>
      </c>
      <c r="B39" s="4" t="s">
        <v>58</v>
      </c>
      <c r="C39" s="7">
        <v>91</v>
      </c>
      <c r="D39" s="7" t="s">
        <v>20</v>
      </c>
      <c r="E39" s="4" t="s">
        <v>35</v>
      </c>
      <c r="F39" s="5" t="s">
        <v>36</v>
      </c>
      <c r="G39" s="9">
        <v>0.000362037037037037</v>
      </c>
      <c r="H39" s="9">
        <v>0.0004320601851851851</v>
      </c>
      <c r="I39" s="9">
        <f t="shared" si="9"/>
        <v>0.0007940972222222221</v>
      </c>
      <c r="J39" s="6"/>
      <c r="K39" s="6"/>
      <c r="L39" s="6"/>
      <c r="O39" s="6"/>
      <c r="P39" s="23" t="s">
        <v>11</v>
      </c>
      <c r="Q39" s="48">
        <f t="shared" si="2"/>
        <v>1</v>
      </c>
      <c r="R39" s="49">
        <f t="shared" si="3"/>
        <v>34</v>
      </c>
      <c r="S39" s="50"/>
      <c r="T39" s="50" t="str">
        <f t="shared" si="1"/>
        <v>3ю</v>
      </c>
      <c r="U39" s="50"/>
      <c r="V39" s="50"/>
      <c r="W39" s="50" t="str">
        <f t="shared" si="4"/>
        <v>2ю</v>
      </c>
      <c r="X39" s="50">
        <f t="shared" si="5"/>
        <v>7</v>
      </c>
      <c r="Y39" s="50">
        <f t="shared" si="6"/>
        <v>6</v>
      </c>
      <c r="Z39" s="50">
        <f t="shared" si="7"/>
        <v>6</v>
      </c>
      <c r="AA39" s="23" t="str">
        <f t="shared" si="8"/>
        <v>2ю</v>
      </c>
    </row>
    <row r="40" spans="1:27" ht="11.25">
      <c r="A40" s="7">
        <v>35</v>
      </c>
      <c r="B40" s="4" t="s">
        <v>15</v>
      </c>
      <c r="C40" s="7">
        <v>91</v>
      </c>
      <c r="D40" s="7" t="s">
        <v>16</v>
      </c>
      <c r="E40" s="4" t="s">
        <v>13</v>
      </c>
      <c r="F40" s="5" t="s">
        <v>14</v>
      </c>
      <c r="G40" s="9">
        <v>0.0003940972222222223</v>
      </c>
      <c r="H40" s="9">
        <v>0.0004104166666666666</v>
      </c>
      <c r="I40" s="9">
        <f t="shared" si="9"/>
        <v>0.0008045138888888889</v>
      </c>
      <c r="J40" s="6"/>
      <c r="K40" s="6"/>
      <c r="L40" s="6"/>
      <c r="O40" s="6"/>
      <c r="P40" s="23" t="s">
        <v>11</v>
      </c>
      <c r="Q40" s="48">
        <f t="shared" si="2"/>
        <v>1</v>
      </c>
      <c r="R40" s="49">
        <f t="shared" si="3"/>
        <v>35</v>
      </c>
      <c r="S40" s="50"/>
      <c r="T40" s="50" t="str">
        <f t="shared" si="1"/>
        <v>1ю</v>
      </c>
      <c r="U40" s="50"/>
      <c r="V40" s="50"/>
      <c r="W40" s="50" t="str">
        <f t="shared" si="4"/>
        <v>2ю</v>
      </c>
      <c r="X40" s="50">
        <f t="shared" si="5"/>
        <v>5</v>
      </c>
      <c r="Y40" s="50">
        <f t="shared" si="6"/>
        <v>6</v>
      </c>
      <c r="Z40" s="50">
        <f t="shared" si="7"/>
        <v>6</v>
      </c>
      <c r="AA40" s="23" t="str">
        <f t="shared" si="8"/>
        <v>2ю</v>
      </c>
    </row>
    <row r="41" spans="1:27" ht="11.25">
      <c r="A41" s="7">
        <v>36</v>
      </c>
      <c r="B41" s="4" t="s">
        <v>119</v>
      </c>
      <c r="C41" s="7">
        <v>92</v>
      </c>
      <c r="D41" s="7" t="s">
        <v>16</v>
      </c>
      <c r="E41" s="4" t="s">
        <v>78</v>
      </c>
      <c r="F41" s="5" t="s">
        <v>79</v>
      </c>
      <c r="G41" s="9">
        <v>0.000419212962962963</v>
      </c>
      <c r="H41" s="9">
        <v>0.00039432870370370365</v>
      </c>
      <c r="I41" s="9">
        <f t="shared" si="9"/>
        <v>0.0008135416666666666</v>
      </c>
      <c r="J41" s="6"/>
      <c r="K41" s="6"/>
      <c r="L41" s="6"/>
      <c r="O41" s="6"/>
      <c r="P41" s="23" t="s">
        <v>11</v>
      </c>
      <c r="Q41" s="48">
        <f t="shared" si="2"/>
        <v>1</v>
      </c>
      <c r="R41" s="49">
        <f t="shared" si="3"/>
        <v>36</v>
      </c>
      <c r="S41" s="50"/>
      <c r="T41" s="50" t="str">
        <f t="shared" si="1"/>
        <v>1ю</v>
      </c>
      <c r="U41" s="50"/>
      <c r="V41" s="50"/>
      <c r="W41" s="50" t="str">
        <f t="shared" si="4"/>
        <v>2ю</v>
      </c>
      <c r="X41" s="50">
        <f t="shared" si="5"/>
        <v>5</v>
      </c>
      <c r="Y41" s="50">
        <f t="shared" si="6"/>
        <v>6</v>
      </c>
      <c r="Z41" s="50">
        <f t="shared" si="7"/>
        <v>6</v>
      </c>
      <c r="AA41" s="23" t="str">
        <f t="shared" si="8"/>
        <v>2ю</v>
      </c>
    </row>
    <row r="42" spans="1:27" ht="11.25">
      <c r="A42" s="7">
        <v>37</v>
      </c>
      <c r="B42" s="4" t="s">
        <v>308</v>
      </c>
      <c r="C42" s="7">
        <v>91</v>
      </c>
      <c r="D42" s="7" t="s">
        <v>11</v>
      </c>
      <c r="E42" s="4" t="s">
        <v>300</v>
      </c>
      <c r="F42" s="5" t="s">
        <v>301</v>
      </c>
      <c r="G42" s="9">
        <v>0.0003975694444444445</v>
      </c>
      <c r="H42" s="9">
        <v>0.000492013888888889</v>
      </c>
      <c r="I42" s="9">
        <f t="shared" si="9"/>
        <v>0.0008895833333333334</v>
      </c>
      <c r="J42" s="6"/>
      <c r="K42" s="6"/>
      <c r="L42" s="6"/>
      <c r="O42" s="6"/>
      <c r="P42" s="23" t="s">
        <v>11</v>
      </c>
      <c r="Q42" s="48">
        <f t="shared" si="2"/>
        <v>1</v>
      </c>
      <c r="R42" s="49">
        <f t="shared" si="3"/>
        <v>37</v>
      </c>
      <c r="S42" s="50"/>
      <c r="T42" s="50" t="str">
        <f t="shared" si="1"/>
        <v>2ю</v>
      </c>
      <c r="U42" s="50"/>
      <c r="V42" s="50"/>
      <c r="W42" s="50" t="str">
        <f t="shared" si="4"/>
        <v>2ю</v>
      </c>
      <c r="X42" s="50">
        <f t="shared" si="5"/>
        <v>6</v>
      </c>
      <c r="Y42" s="50">
        <f t="shared" si="6"/>
        <v>6</v>
      </c>
      <c r="Z42" s="50">
        <f t="shared" si="7"/>
        <v>6</v>
      </c>
      <c r="AA42" s="23" t="str">
        <f t="shared" si="8"/>
        <v>2ю</v>
      </c>
    </row>
    <row r="43" spans="1:27" ht="11.25">
      <c r="A43" s="7">
        <v>38</v>
      </c>
      <c r="B43" s="4" t="s">
        <v>234</v>
      </c>
      <c r="C43" s="7">
        <v>93</v>
      </c>
      <c r="D43" s="7">
        <v>2</v>
      </c>
      <c r="E43" s="4" t="s">
        <v>232</v>
      </c>
      <c r="F43" s="5" t="s">
        <v>362</v>
      </c>
      <c r="G43" s="9">
        <v>0.00044861111111111116</v>
      </c>
      <c r="H43" s="9">
        <v>0.0004443287037037037</v>
      </c>
      <c r="I43" s="9">
        <f t="shared" si="9"/>
        <v>0.0008929398148148149</v>
      </c>
      <c r="J43" s="6"/>
      <c r="K43" s="6"/>
      <c r="L43" s="6"/>
      <c r="O43" s="6"/>
      <c r="P43" s="23" t="s">
        <v>11</v>
      </c>
      <c r="Q43" s="48">
        <f t="shared" si="2"/>
        <v>1</v>
      </c>
      <c r="R43" s="49">
        <f t="shared" si="3"/>
        <v>38</v>
      </c>
      <c r="S43" s="50"/>
      <c r="T43" s="50">
        <f t="shared" si="1"/>
        <v>2</v>
      </c>
      <c r="U43" s="50"/>
      <c r="V43" s="50"/>
      <c r="W43" s="50" t="str">
        <f t="shared" si="4"/>
        <v>2ю</v>
      </c>
      <c r="X43" s="50">
        <f t="shared" si="5"/>
        <v>3</v>
      </c>
      <c r="Y43" s="50">
        <f t="shared" si="6"/>
        <v>6</v>
      </c>
      <c r="Z43" s="50">
        <f t="shared" si="7"/>
        <v>6</v>
      </c>
      <c r="AA43" s="23" t="str">
        <f t="shared" si="8"/>
        <v>2ю</v>
      </c>
    </row>
    <row r="44" spans="1:27" ht="11.25">
      <c r="A44" s="7">
        <v>39</v>
      </c>
      <c r="B44" s="4" t="s">
        <v>85</v>
      </c>
      <c r="C44" s="7">
        <v>91</v>
      </c>
      <c r="D44" s="7" t="s">
        <v>11</v>
      </c>
      <c r="E44" s="4" t="s">
        <v>78</v>
      </c>
      <c r="F44" s="5" t="s">
        <v>79</v>
      </c>
      <c r="G44" s="9">
        <v>0.0004241898148148148</v>
      </c>
      <c r="H44" s="9">
        <v>0.00047546296296296296</v>
      </c>
      <c r="I44" s="9">
        <f t="shared" si="9"/>
        <v>0.0008996527777777778</v>
      </c>
      <c r="J44" s="6"/>
      <c r="K44" s="6"/>
      <c r="L44" s="6"/>
      <c r="O44" s="6"/>
      <c r="P44" s="23" t="s">
        <v>20</v>
      </c>
      <c r="Q44" s="48">
        <f t="shared" si="2"/>
        <v>1</v>
      </c>
      <c r="R44" s="49">
        <f t="shared" si="3"/>
        <v>39</v>
      </c>
      <c r="S44" s="50"/>
      <c r="T44" s="50" t="str">
        <f t="shared" si="1"/>
        <v>2ю</v>
      </c>
      <c r="U44" s="50"/>
      <c r="V44" s="50"/>
      <c r="W44" s="50" t="str">
        <f t="shared" si="4"/>
        <v>3ю</v>
      </c>
      <c r="X44" s="50">
        <f t="shared" si="5"/>
        <v>6</v>
      </c>
      <c r="Y44" s="50">
        <f t="shared" si="6"/>
        <v>7</v>
      </c>
      <c r="Z44" s="50">
        <f t="shared" si="7"/>
        <v>7</v>
      </c>
      <c r="AA44" s="23" t="str">
        <f t="shared" si="8"/>
        <v>3ю</v>
      </c>
    </row>
    <row r="45" spans="1:27" ht="11.25">
      <c r="A45" s="7">
        <v>40</v>
      </c>
      <c r="B45" s="4" t="s">
        <v>17</v>
      </c>
      <c r="C45" s="7">
        <v>92</v>
      </c>
      <c r="D45" s="7" t="s">
        <v>16</v>
      </c>
      <c r="E45" s="4" t="s">
        <v>13</v>
      </c>
      <c r="F45" s="5" t="s">
        <v>14</v>
      </c>
      <c r="G45" s="9">
        <v>0.0004230324074074074</v>
      </c>
      <c r="H45" s="9">
        <v>0.000512962962962963</v>
      </c>
      <c r="I45" s="9">
        <f t="shared" si="9"/>
        <v>0.0009359953703703705</v>
      </c>
      <c r="J45" s="6"/>
      <c r="K45" s="6"/>
      <c r="L45" s="6"/>
      <c r="O45" s="6"/>
      <c r="P45" s="23" t="s">
        <v>20</v>
      </c>
      <c r="Q45" s="48">
        <f t="shared" si="2"/>
        <v>1</v>
      </c>
      <c r="R45" s="49">
        <f t="shared" si="3"/>
        <v>40</v>
      </c>
      <c r="S45" s="50"/>
      <c r="T45" s="50" t="str">
        <f t="shared" si="1"/>
        <v>1ю</v>
      </c>
      <c r="U45" s="50"/>
      <c r="V45" s="50"/>
      <c r="W45" s="50" t="str">
        <f t="shared" si="4"/>
        <v>3ю</v>
      </c>
      <c r="X45" s="50">
        <f t="shared" si="5"/>
        <v>5</v>
      </c>
      <c r="Y45" s="50">
        <f t="shared" si="6"/>
        <v>7</v>
      </c>
      <c r="Z45" s="50">
        <f t="shared" si="7"/>
        <v>7</v>
      </c>
      <c r="AA45" s="23" t="str">
        <f t="shared" si="8"/>
        <v>3ю</v>
      </c>
    </row>
    <row r="46" spans="1:27" ht="11.25">
      <c r="A46" s="7">
        <v>41</v>
      </c>
      <c r="B46" s="4" t="s">
        <v>88</v>
      </c>
      <c r="C46" s="7">
        <v>92</v>
      </c>
      <c r="D46" s="7" t="s">
        <v>16</v>
      </c>
      <c r="E46" s="4" t="s">
        <v>78</v>
      </c>
      <c r="F46" s="5" t="s">
        <v>79</v>
      </c>
      <c r="G46" s="9">
        <v>0.00047511574074074074</v>
      </c>
      <c r="H46" s="9">
        <v>0.0004686342592592593</v>
      </c>
      <c r="I46" s="9">
        <f t="shared" si="9"/>
        <v>0.00094375</v>
      </c>
      <c r="J46" s="6"/>
      <c r="K46" s="6"/>
      <c r="L46" s="6"/>
      <c r="O46" s="6"/>
      <c r="P46" s="23" t="s">
        <v>20</v>
      </c>
      <c r="Q46" s="48">
        <f t="shared" si="2"/>
        <v>1</v>
      </c>
      <c r="R46" s="49">
        <f t="shared" si="3"/>
        <v>41</v>
      </c>
      <c r="S46" s="50"/>
      <c r="T46" s="50" t="str">
        <f t="shared" si="1"/>
        <v>1ю</v>
      </c>
      <c r="U46" s="50"/>
      <c r="V46" s="50"/>
      <c r="W46" s="50" t="str">
        <f t="shared" si="4"/>
        <v>3ю</v>
      </c>
      <c r="X46" s="50">
        <f t="shared" si="5"/>
        <v>5</v>
      </c>
      <c r="Y46" s="50">
        <f t="shared" si="6"/>
        <v>7</v>
      </c>
      <c r="Z46" s="50">
        <f t="shared" si="7"/>
        <v>7</v>
      </c>
      <c r="AA46" s="23" t="str">
        <f t="shared" si="8"/>
        <v>3ю</v>
      </c>
    </row>
    <row r="47" spans="1:27" ht="11.25">
      <c r="A47" s="7">
        <v>42</v>
      </c>
      <c r="B47" s="4" t="s">
        <v>87</v>
      </c>
      <c r="C47" s="7">
        <v>91</v>
      </c>
      <c r="D47" s="7" t="s">
        <v>16</v>
      </c>
      <c r="E47" s="4" t="s">
        <v>78</v>
      </c>
      <c r="F47" s="5" t="s">
        <v>79</v>
      </c>
      <c r="G47" s="9">
        <v>0.00044155092592592596</v>
      </c>
      <c r="H47" s="9">
        <v>0.0005202546296296297</v>
      </c>
      <c r="I47" s="9">
        <f t="shared" si="9"/>
        <v>0.0009618055555555557</v>
      </c>
      <c r="J47" s="6"/>
      <c r="K47" s="6"/>
      <c r="L47" s="6"/>
      <c r="O47" s="6"/>
      <c r="P47" s="23" t="s">
        <v>20</v>
      </c>
      <c r="Q47" s="48">
        <f t="shared" si="2"/>
        <v>1</v>
      </c>
      <c r="R47" s="49">
        <f t="shared" si="3"/>
        <v>42</v>
      </c>
      <c r="S47" s="50"/>
      <c r="T47" s="50" t="str">
        <f t="shared" si="1"/>
        <v>1ю</v>
      </c>
      <c r="U47" s="50"/>
      <c r="V47" s="50"/>
      <c r="W47" s="50" t="str">
        <f t="shared" si="4"/>
        <v>3ю</v>
      </c>
      <c r="X47" s="50">
        <f t="shared" si="5"/>
        <v>5</v>
      </c>
      <c r="Y47" s="50">
        <f t="shared" si="6"/>
        <v>7</v>
      </c>
      <c r="Z47" s="50">
        <f t="shared" si="7"/>
        <v>7</v>
      </c>
      <c r="AA47" s="23" t="str">
        <f t="shared" si="8"/>
        <v>3ю</v>
      </c>
    </row>
    <row r="48" spans="1:27" ht="11.25">
      <c r="A48" s="7">
        <v>43</v>
      </c>
      <c r="B48" s="4" t="s">
        <v>185</v>
      </c>
      <c r="C48" s="7">
        <v>93</v>
      </c>
      <c r="D48" s="7">
        <v>3</v>
      </c>
      <c r="E48" s="4" t="s">
        <v>35</v>
      </c>
      <c r="F48" s="5" t="s">
        <v>179</v>
      </c>
      <c r="G48" s="9">
        <v>0.0005837962962962963</v>
      </c>
      <c r="H48" s="9">
        <v>0.0003961805555555555</v>
      </c>
      <c r="I48" s="9">
        <f t="shared" si="9"/>
        <v>0.0009799768518518519</v>
      </c>
      <c r="J48" s="6"/>
      <c r="K48" s="6"/>
      <c r="L48" s="6"/>
      <c r="O48" s="6"/>
      <c r="P48" s="23" t="s">
        <v>20</v>
      </c>
      <c r="Q48" s="48">
        <f t="shared" si="2"/>
        <v>1</v>
      </c>
      <c r="R48" s="49">
        <f t="shared" si="3"/>
        <v>43</v>
      </c>
      <c r="S48" s="50"/>
      <c r="T48" s="50">
        <f t="shared" si="1"/>
        <v>3</v>
      </c>
      <c r="U48" s="50"/>
      <c r="V48" s="50"/>
      <c r="W48" s="50" t="str">
        <f t="shared" si="4"/>
        <v>3ю</v>
      </c>
      <c r="X48" s="50">
        <f t="shared" si="5"/>
        <v>4</v>
      </c>
      <c r="Y48" s="50">
        <f t="shared" si="6"/>
        <v>7</v>
      </c>
      <c r="Z48" s="50">
        <f t="shared" si="7"/>
        <v>7</v>
      </c>
      <c r="AA48" s="23" t="str">
        <f t="shared" si="8"/>
        <v>3ю</v>
      </c>
    </row>
    <row r="49" spans="1:27" ht="11.25">
      <c r="A49" s="7">
        <v>44</v>
      </c>
      <c r="B49" s="4" t="s">
        <v>26</v>
      </c>
      <c r="C49" s="7">
        <v>91</v>
      </c>
      <c r="D49" s="7" t="s">
        <v>16</v>
      </c>
      <c r="E49" s="4" t="s">
        <v>13</v>
      </c>
      <c r="F49" s="5" t="s">
        <v>23</v>
      </c>
      <c r="G49" s="9">
        <v>0.0006052083333333334</v>
      </c>
      <c r="H49" s="9">
        <v>0.0004005787037037037</v>
      </c>
      <c r="I49" s="9">
        <f t="shared" si="9"/>
        <v>0.001005787037037037</v>
      </c>
      <c r="J49" s="6"/>
      <c r="K49" s="6"/>
      <c r="L49" s="6"/>
      <c r="O49" s="6"/>
      <c r="P49" s="23" t="s">
        <v>383</v>
      </c>
      <c r="Q49" s="48">
        <f t="shared" si="2"/>
        <v>1</v>
      </c>
      <c r="R49" s="49">
        <f t="shared" si="3"/>
        <v>44</v>
      </c>
      <c r="S49" s="50"/>
      <c r="T49" s="50" t="str">
        <f t="shared" si="1"/>
        <v>1ю</v>
      </c>
      <c r="U49" s="50"/>
      <c r="V49" s="50"/>
      <c r="W49" s="50" t="str">
        <f t="shared" si="4"/>
        <v>-</v>
      </c>
      <c r="X49" s="50">
        <f t="shared" si="5"/>
        <v>5</v>
      </c>
      <c r="Y49" s="50">
        <f t="shared" si="6"/>
        <v>8</v>
      </c>
      <c r="Z49" s="50">
        <f t="shared" si="7"/>
        <v>8</v>
      </c>
      <c r="AA49" s="23" t="str">
        <f t="shared" si="8"/>
        <v>-</v>
      </c>
    </row>
    <row r="50" spans="1:27" ht="11.25">
      <c r="A50" s="7">
        <v>45</v>
      </c>
      <c r="B50" s="4" t="s">
        <v>306</v>
      </c>
      <c r="C50" s="7">
        <v>92</v>
      </c>
      <c r="D50" s="7" t="s">
        <v>11</v>
      </c>
      <c r="E50" s="4" t="s">
        <v>300</v>
      </c>
      <c r="F50" s="5" t="s">
        <v>301</v>
      </c>
      <c r="G50" s="9">
        <v>0.0006263888888888889</v>
      </c>
      <c r="H50" s="9">
        <v>0.00042060185185185185</v>
      </c>
      <c r="I50" s="9">
        <f t="shared" si="9"/>
        <v>0.0010469907407407407</v>
      </c>
      <c r="J50" s="6"/>
      <c r="K50" s="6"/>
      <c r="L50" s="6"/>
      <c r="O50" s="6"/>
      <c r="P50" s="23" t="s">
        <v>383</v>
      </c>
      <c r="Q50" s="48">
        <f t="shared" si="2"/>
        <v>1</v>
      </c>
      <c r="R50" s="49">
        <f t="shared" si="3"/>
        <v>45</v>
      </c>
      <c r="S50" s="50"/>
      <c r="T50" s="50" t="str">
        <f t="shared" si="1"/>
        <v>2ю</v>
      </c>
      <c r="U50" s="50"/>
      <c r="V50" s="50"/>
      <c r="W50" s="50" t="str">
        <f t="shared" si="4"/>
        <v>-</v>
      </c>
      <c r="X50" s="50">
        <f t="shared" si="5"/>
        <v>6</v>
      </c>
      <c r="Y50" s="50">
        <f t="shared" si="6"/>
        <v>8</v>
      </c>
      <c r="Z50" s="50">
        <f t="shared" si="7"/>
        <v>8</v>
      </c>
      <c r="AA50" s="23" t="str">
        <f t="shared" si="8"/>
        <v>-</v>
      </c>
    </row>
    <row r="51" spans="1:27" ht="11.25">
      <c r="A51" s="7">
        <v>46</v>
      </c>
      <c r="B51" s="4" t="s">
        <v>199</v>
      </c>
      <c r="C51" s="7">
        <v>94</v>
      </c>
      <c r="D51" s="7">
        <v>3</v>
      </c>
      <c r="E51" s="4" t="s">
        <v>137</v>
      </c>
      <c r="F51" s="5"/>
      <c r="G51" s="9">
        <v>0.0005526620370370369</v>
      </c>
      <c r="H51" s="9">
        <v>0.0005421296296296297</v>
      </c>
      <c r="I51" s="9">
        <f t="shared" si="9"/>
        <v>0.0010947916666666667</v>
      </c>
      <c r="J51" s="6"/>
      <c r="K51" s="6"/>
      <c r="L51" s="6"/>
      <c r="O51" s="6"/>
      <c r="P51" s="23" t="s">
        <v>383</v>
      </c>
      <c r="Q51" s="48">
        <f t="shared" si="2"/>
        <v>1</v>
      </c>
      <c r="R51" s="49">
        <f t="shared" si="3"/>
        <v>46</v>
      </c>
      <c r="S51" s="50"/>
      <c r="T51" s="50">
        <f t="shared" si="1"/>
        <v>3</v>
      </c>
      <c r="U51" s="50"/>
      <c r="V51" s="50"/>
      <c r="W51" s="50" t="str">
        <f t="shared" si="4"/>
        <v>-</v>
      </c>
      <c r="X51" s="50">
        <f t="shared" si="5"/>
        <v>4</v>
      </c>
      <c r="Y51" s="50">
        <f t="shared" si="6"/>
        <v>8</v>
      </c>
      <c r="Z51" s="50">
        <f t="shared" si="7"/>
        <v>8</v>
      </c>
      <c r="AA51" s="23" t="str">
        <f t="shared" si="8"/>
        <v>-</v>
      </c>
    </row>
    <row r="52" spans="1:27" ht="11.25">
      <c r="A52" s="7">
        <v>47</v>
      </c>
      <c r="B52" s="4" t="s">
        <v>69</v>
      </c>
      <c r="C52" s="7">
        <v>92</v>
      </c>
      <c r="D52" s="7" t="s">
        <v>16</v>
      </c>
      <c r="E52" s="4" t="s">
        <v>78</v>
      </c>
      <c r="F52" s="5" t="s">
        <v>79</v>
      </c>
      <c r="G52" s="9">
        <v>0.0004991898148148148</v>
      </c>
      <c r="H52" s="9">
        <v>0.0007186342592592592</v>
      </c>
      <c r="I52" s="9">
        <f t="shared" si="9"/>
        <v>0.001217824074074074</v>
      </c>
      <c r="J52" s="6"/>
      <c r="K52" s="6"/>
      <c r="L52" s="6"/>
      <c r="O52" s="6"/>
      <c r="P52" s="23" t="s">
        <v>383</v>
      </c>
      <c r="Q52" s="48">
        <f t="shared" si="2"/>
        <v>1</v>
      </c>
      <c r="R52" s="49">
        <f t="shared" si="3"/>
        <v>47</v>
      </c>
      <c r="S52" s="50"/>
      <c r="T52" s="50" t="str">
        <f t="shared" si="1"/>
        <v>1ю</v>
      </c>
      <c r="U52" s="50"/>
      <c r="V52" s="50"/>
      <c r="W52" s="50" t="str">
        <f t="shared" si="4"/>
        <v>-</v>
      </c>
      <c r="X52" s="50">
        <f t="shared" si="5"/>
        <v>5</v>
      </c>
      <c r="Y52" s="50">
        <f t="shared" si="6"/>
        <v>8</v>
      </c>
      <c r="Z52" s="50">
        <f t="shared" si="7"/>
        <v>8</v>
      </c>
      <c r="AA52" s="23" t="str">
        <f t="shared" si="8"/>
        <v>-</v>
      </c>
    </row>
    <row r="53" spans="1:27" ht="11.25">
      <c r="A53" s="7"/>
      <c r="B53" s="4" t="s">
        <v>309</v>
      </c>
      <c r="C53" s="7">
        <v>92</v>
      </c>
      <c r="D53" s="7" t="s">
        <v>11</v>
      </c>
      <c r="E53" s="4" t="s">
        <v>300</v>
      </c>
      <c r="F53" s="5" t="s">
        <v>301</v>
      </c>
      <c r="G53" s="9">
        <v>0.00036435185185185187</v>
      </c>
      <c r="H53" s="9" t="s">
        <v>375</v>
      </c>
      <c r="I53" s="9" t="s">
        <v>375</v>
      </c>
      <c r="J53" s="6"/>
      <c r="K53" s="6"/>
      <c r="L53" s="6"/>
      <c r="O53" s="6"/>
      <c r="P53" s="23" t="s">
        <v>383</v>
      </c>
      <c r="Q53" s="48">
        <f t="shared" si="2"/>
        <v>0</v>
      </c>
      <c r="R53" s="49">
        <f t="shared" si="3"/>
        <v>1000</v>
      </c>
      <c r="S53" s="50"/>
      <c r="T53" s="50" t="str">
        <f t="shared" si="1"/>
        <v>2ю</v>
      </c>
      <c r="U53" s="50"/>
      <c r="V53" s="50"/>
      <c r="W53" s="50" t="str">
        <f t="shared" si="4"/>
        <v>-</v>
      </c>
      <c r="X53" s="50">
        <f t="shared" si="5"/>
        <v>6</v>
      </c>
      <c r="Y53" s="50">
        <f t="shared" si="6"/>
        <v>8</v>
      </c>
      <c r="Z53" s="50">
        <f t="shared" si="7"/>
        <v>8</v>
      </c>
      <c r="AA53" s="23" t="str">
        <f t="shared" si="8"/>
        <v>-</v>
      </c>
    </row>
    <row r="54" spans="1:27" ht="11.25">
      <c r="A54" s="7"/>
      <c r="B54" s="4" t="s">
        <v>288</v>
      </c>
      <c r="C54" s="7">
        <v>91</v>
      </c>
      <c r="D54" s="7" t="s">
        <v>11</v>
      </c>
      <c r="E54" s="4" t="s">
        <v>283</v>
      </c>
      <c r="F54" s="5" t="s">
        <v>289</v>
      </c>
      <c r="G54" s="9">
        <v>0.0005556712962962962</v>
      </c>
      <c r="H54" s="9" t="s">
        <v>375</v>
      </c>
      <c r="I54" s="9" t="s">
        <v>375</v>
      </c>
      <c r="J54" s="6"/>
      <c r="K54" s="6"/>
      <c r="L54" s="6"/>
      <c r="O54" s="6"/>
      <c r="P54" s="23" t="s">
        <v>383</v>
      </c>
      <c r="Q54" s="48">
        <f t="shared" si="2"/>
        <v>0</v>
      </c>
      <c r="R54" s="49">
        <f t="shared" si="3"/>
        <v>1000</v>
      </c>
      <c r="S54" s="50"/>
      <c r="T54" s="50" t="str">
        <f t="shared" si="1"/>
        <v>2ю</v>
      </c>
      <c r="U54" s="50"/>
      <c r="V54" s="50"/>
      <c r="W54" s="50" t="str">
        <f t="shared" si="4"/>
        <v>-</v>
      </c>
      <c r="X54" s="50">
        <f t="shared" si="5"/>
        <v>6</v>
      </c>
      <c r="Y54" s="50">
        <f t="shared" si="6"/>
        <v>8</v>
      </c>
      <c r="Z54" s="50">
        <f t="shared" si="7"/>
        <v>8</v>
      </c>
      <c r="AA54" s="23" t="str">
        <f t="shared" si="8"/>
        <v>-</v>
      </c>
    </row>
    <row r="55" spans="1:27" ht="11.25">
      <c r="A55" s="7"/>
      <c r="B55" s="4" t="s">
        <v>216</v>
      </c>
      <c r="C55" s="7">
        <v>93</v>
      </c>
      <c r="D55" s="7" t="s">
        <v>20</v>
      </c>
      <c r="E55" s="4" t="s">
        <v>13</v>
      </c>
      <c r="F55" s="5" t="s">
        <v>215</v>
      </c>
      <c r="G55" s="9">
        <v>0.0006789351851851851</v>
      </c>
      <c r="H55" s="9" t="s">
        <v>375</v>
      </c>
      <c r="I55" s="9" t="s">
        <v>375</v>
      </c>
      <c r="J55" s="6"/>
      <c r="K55" s="6"/>
      <c r="L55" s="6"/>
      <c r="O55" s="6"/>
      <c r="P55" s="23" t="s">
        <v>383</v>
      </c>
      <c r="Q55" s="48">
        <f t="shared" si="2"/>
        <v>0</v>
      </c>
      <c r="R55" s="49">
        <f t="shared" si="3"/>
        <v>1000</v>
      </c>
      <c r="S55" s="50"/>
      <c r="T55" s="50" t="str">
        <f t="shared" si="1"/>
        <v>3ю</v>
      </c>
      <c r="U55" s="50"/>
      <c r="V55" s="50"/>
      <c r="W55" s="50" t="str">
        <f t="shared" si="4"/>
        <v>-</v>
      </c>
      <c r="X55" s="50">
        <f t="shared" si="5"/>
        <v>7</v>
      </c>
      <c r="Y55" s="50">
        <f t="shared" si="6"/>
        <v>8</v>
      </c>
      <c r="Z55" s="50">
        <f t="shared" si="7"/>
        <v>8</v>
      </c>
      <c r="AA55" s="23" t="str">
        <f t="shared" si="8"/>
        <v>-</v>
      </c>
    </row>
    <row r="56" spans="1:27" ht="11.25">
      <c r="A56" s="7"/>
      <c r="B56" s="4" t="s">
        <v>74</v>
      </c>
      <c r="C56" s="7">
        <v>92</v>
      </c>
      <c r="D56" s="7" t="s">
        <v>11</v>
      </c>
      <c r="E56" s="4" t="s">
        <v>78</v>
      </c>
      <c r="F56" s="5" t="s">
        <v>79</v>
      </c>
      <c r="G56" s="9">
        <v>0.0005686342592592593</v>
      </c>
      <c r="H56" s="9" t="s">
        <v>375</v>
      </c>
      <c r="I56" s="9" t="s">
        <v>375</v>
      </c>
      <c r="J56" s="6"/>
      <c r="K56" s="6"/>
      <c r="L56" s="6"/>
      <c r="O56" s="6"/>
      <c r="P56" s="23" t="s">
        <v>383</v>
      </c>
      <c r="Q56" s="48">
        <f t="shared" si="2"/>
        <v>0</v>
      </c>
      <c r="R56" s="49">
        <f t="shared" si="3"/>
        <v>1000</v>
      </c>
      <c r="S56" s="50"/>
      <c r="T56" s="50" t="str">
        <f t="shared" si="1"/>
        <v>2ю</v>
      </c>
      <c r="U56" s="50"/>
      <c r="V56" s="50"/>
      <c r="W56" s="50" t="str">
        <f t="shared" si="4"/>
        <v>-</v>
      </c>
      <c r="X56" s="50">
        <f t="shared" si="5"/>
        <v>6</v>
      </c>
      <c r="Y56" s="50">
        <f t="shared" si="6"/>
        <v>8</v>
      </c>
      <c r="Z56" s="50">
        <f t="shared" si="7"/>
        <v>8</v>
      </c>
      <c r="AA56" s="23" t="str">
        <f t="shared" si="8"/>
        <v>-</v>
      </c>
    </row>
    <row r="57" spans="1:27" ht="11.25">
      <c r="A57" s="7"/>
      <c r="B57" s="4" t="s">
        <v>121</v>
      </c>
      <c r="C57" s="7">
        <v>96</v>
      </c>
      <c r="D57" s="7" t="s">
        <v>20</v>
      </c>
      <c r="E57" s="4" t="s">
        <v>78</v>
      </c>
      <c r="F57" s="5" t="s">
        <v>79</v>
      </c>
      <c r="G57" s="9">
        <v>0.0011930555555555555</v>
      </c>
      <c r="H57" s="9" t="s">
        <v>375</v>
      </c>
      <c r="I57" s="9" t="s">
        <v>375</v>
      </c>
      <c r="J57" s="6"/>
      <c r="K57" s="6"/>
      <c r="L57" s="6"/>
      <c r="O57" s="6"/>
      <c r="P57" s="23" t="s">
        <v>383</v>
      </c>
      <c r="Q57" s="48">
        <f t="shared" si="2"/>
        <v>0</v>
      </c>
      <c r="R57" s="49">
        <f t="shared" si="3"/>
        <v>1000</v>
      </c>
      <c r="S57" s="50"/>
      <c r="T57" s="50" t="str">
        <f t="shared" si="1"/>
        <v>3ю</v>
      </c>
      <c r="U57" s="50"/>
      <c r="V57" s="50"/>
      <c r="W57" s="50" t="str">
        <f t="shared" si="4"/>
        <v>-</v>
      </c>
      <c r="X57" s="50">
        <f t="shared" si="5"/>
        <v>7</v>
      </c>
      <c r="Y57" s="50">
        <f t="shared" si="6"/>
        <v>8</v>
      </c>
      <c r="Z57" s="50">
        <f t="shared" si="7"/>
        <v>8</v>
      </c>
      <c r="AA57" s="23" t="str">
        <f t="shared" si="8"/>
        <v>-</v>
      </c>
    </row>
    <row r="58" spans="1:27" ht="11.25">
      <c r="A58" s="7"/>
      <c r="B58" s="4" t="s">
        <v>211</v>
      </c>
      <c r="C58" s="7">
        <v>93</v>
      </c>
      <c r="D58" s="7" t="s">
        <v>11</v>
      </c>
      <c r="E58" s="4" t="s">
        <v>13</v>
      </c>
      <c r="F58" s="5" t="s">
        <v>210</v>
      </c>
      <c r="G58" s="9">
        <v>0.0007658564814814815</v>
      </c>
      <c r="H58" s="9" t="s">
        <v>375</v>
      </c>
      <c r="I58" s="9" t="s">
        <v>375</v>
      </c>
      <c r="J58" s="6"/>
      <c r="K58" s="6"/>
      <c r="L58" s="6"/>
      <c r="O58" s="6"/>
      <c r="P58" s="23" t="s">
        <v>383</v>
      </c>
      <c r="Q58" s="48">
        <f t="shared" si="2"/>
        <v>0</v>
      </c>
      <c r="R58" s="49">
        <f t="shared" si="3"/>
        <v>1000</v>
      </c>
      <c r="S58" s="50"/>
      <c r="T58" s="50" t="str">
        <f t="shared" si="1"/>
        <v>2ю</v>
      </c>
      <c r="U58" s="50"/>
      <c r="V58" s="50"/>
      <c r="W58" s="50" t="str">
        <f t="shared" si="4"/>
        <v>-</v>
      </c>
      <c r="X58" s="50">
        <f t="shared" si="5"/>
        <v>6</v>
      </c>
      <c r="Y58" s="50">
        <f t="shared" si="6"/>
        <v>8</v>
      </c>
      <c r="Z58" s="50">
        <f t="shared" si="7"/>
        <v>8</v>
      </c>
      <c r="AA58" s="23" t="str">
        <f t="shared" si="8"/>
        <v>-</v>
      </c>
    </row>
    <row r="59" spans="1:27" ht="11.25">
      <c r="A59" s="7"/>
      <c r="B59" s="4" t="s">
        <v>358</v>
      </c>
      <c r="C59" s="7">
        <v>91</v>
      </c>
      <c r="D59" s="7">
        <v>1</v>
      </c>
      <c r="E59" s="4" t="s">
        <v>35</v>
      </c>
      <c r="F59" s="5" t="s">
        <v>179</v>
      </c>
      <c r="G59" s="9" t="s">
        <v>375</v>
      </c>
      <c r="H59" s="9"/>
      <c r="I59" s="9" t="s">
        <v>375</v>
      </c>
      <c r="J59" s="6"/>
      <c r="K59" s="6"/>
      <c r="L59" s="6"/>
      <c r="O59" s="6"/>
      <c r="P59" s="23" t="s">
        <v>383</v>
      </c>
      <c r="Q59" s="48">
        <f t="shared" si="2"/>
        <v>0</v>
      </c>
      <c r="R59" s="49">
        <f t="shared" si="3"/>
        <v>1000</v>
      </c>
      <c r="S59" s="50"/>
      <c r="T59" s="50">
        <f t="shared" si="1"/>
        <v>1</v>
      </c>
      <c r="U59" s="50"/>
      <c r="V59" s="50"/>
      <c r="W59" s="50" t="str">
        <f t="shared" si="4"/>
        <v>-</v>
      </c>
      <c r="X59" s="50">
        <f t="shared" si="5"/>
        <v>2</v>
      </c>
      <c r="Y59" s="50">
        <f t="shared" si="6"/>
        <v>8</v>
      </c>
      <c r="Z59" s="50">
        <f t="shared" si="7"/>
        <v>8</v>
      </c>
      <c r="AA59" s="23" t="str">
        <f t="shared" si="8"/>
        <v>-</v>
      </c>
    </row>
    <row r="60" spans="1:27" ht="11.25">
      <c r="A60" s="7"/>
      <c r="B60" s="4" t="s">
        <v>352</v>
      </c>
      <c r="C60" s="7">
        <v>92</v>
      </c>
      <c r="D60" s="7" t="s">
        <v>2</v>
      </c>
      <c r="E60" s="4" t="s">
        <v>35</v>
      </c>
      <c r="F60" s="5" t="s">
        <v>179</v>
      </c>
      <c r="G60" s="9" t="s">
        <v>375</v>
      </c>
      <c r="H60" s="9"/>
      <c r="I60" s="9" t="s">
        <v>375</v>
      </c>
      <c r="J60" s="6"/>
      <c r="K60" s="6"/>
      <c r="L60" s="6"/>
      <c r="O60" s="6"/>
      <c r="P60" s="23" t="s">
        <v>383</v>
      </c>
      <c r="Q60" s="48">
        <f t="shared" si="2"/>
        <v>0</v>
      </c>
      <c r="R60" s="49">
        <f t="shared" si="3"/>
        <v>1000</v>
      </c>
      <c r="S60" s="50"/>
      <c r="T60" s="50" t="str">
        <f t="shared" si="1"/>
        <v>б/р</v>
      </c>
      <c r="U60" s="50"/>
      <c r="V60" s="50"/>
      <c r="W60" s="50" t="str">
        <f t="shared" si="4"/>
        <v>-</v>
      </c>
      <c r="X60" s="50">
        <f t="shared" si="5"/>
        <v>8</v>
      </c>
      <c r="Y60" s="50">
        <f t="shared" si="6"/>
        <v>8</v>
      </c>
      <c r="Z60" s="50">
        <f t="shared" si="7"/>
        <v>8</v>
      </c>
      <c r="AA60" s="23" t="str">
        <f t="shared" si="8"/>
        <v>-</v>
      </c>
    </row>
    <row r="61" spans="1:27" ht="11.25">
      <c r="A61" s="7"/>
      <c r="B61" s="4" t="s">
        <v>310</v>
      </c>
      <c r="C61" s="7">
        <v>92</v>
      </c>
      <c r="D61" s="7" t="s">
        <v>11</v>
      </c>
      <c r="E61" s="4" t="s">
        <v>300</v>
      </c>
      <c r="F61" s="5" t="s">
        <v>301</v>
      </c>
      <c r="G61" s="9" t="s">
        <v>375</v>
      </c>
      <c r="H61" s="9"/>
      <c r="I61" s="9" t="s">
        <v>375</v>
      </c>
      <c r="J61" s="6"/>
      <c r="K61" s="6"/>
      <c r="L61" s="6"/>
      <c r="O61" s="6"/>
      <c r="P61" s="23" t="s">
        <v>383</v>
      </c>
      <c r="Q61" s="48">
        <f t="shared" si="2"/>
        <v>0</v>
      </c>
      <c r="R61" s="49">
        <f t="shared" si="3"/>
        <v>1000</v>
      </c>
      <c r="S61" s="50"/>
      <c r="T61" s="50" t="str">
        <f t="shared" si="1"/>
        <v>2ю</v>
      </c>
      <c r="U61" s="50"/>
      <c r="V61" s="50"/>
      <c r="W61" s="50" t="str">
        <f t="shared" si="4"/>
        <v>-</v>
      </c>
      <c r="X61" s="50">
        <f t="shared" si="5"/>
        <v>6</v>
      </c>
      <c r="Y61" s="50">
        <f t="shared" si="6"/>
        <v>8</v>
      </c>
      <c r="Z61" s="50">
        <f t="shared" si="7"/>
        <v>8</v>
      </c>
      <c r="AA61" s="23" t="str">
        <f t="shared" si="8"/>
        <v>-</v>
      </c>
    </row>
    <row r="62" spans="1:27" ht="11.25">
      <c r="A62" s="7"/>
      <c r="B62" s="4" t="s">
        <v>10</v>
      </c>
      <c r="C62" s="7">
        <v>92</v>
      </c>
      <c r="D62" s="7" t="s">
        <v>11</v>
      </c>
      <c r="E62" s="4" t="s">
        <v>6</v>
      </c>
      <c r="F62" s="5"/>
      <c r="G62" s="9" t="s">
        <v>375</v>
      </c>
      <c r="H62" s="9"/>
      <c r="I62" s="9" t="s">
        <v>375</v>
      </c>
      <c r="J62" s="6"/>
      <c r="K62" s="6"/>
      <c r="L62" s="6"/>
      <c r="O62" s="6"/>
      <c r="P62" s="23" t="s">
        <v>383</v>
      </c>
      <c r="Q62" s="48">
        <f t="shared" si="2"/>
        <v>0</v>
      </c>
      <c r="R62" s="49">
        <f t="shared" si="3"/>
        <v>1000</v>
      </c>
      <c r="S62" s="50"/>
      <c r="T62" s="50" t="str">
        <f t="shared" si="1"/>
        <v>2ю</v>
      </c>
      <c r="U62" s="50"/>
      <c r="V62" s="50"/>
      <c r="W62" s="50" t="str">
        <f t="shared" si="4"/>
        <v>-</v>
      </c>
      <c r="X62" s="50">
        <f t="shared" si="5"/>
        <v>6</v>
      </c>
      <c r="Y62" s="50">
        <f t="shared" si="6"/>
        <v>8</v>
      </c>
      <c r="Z62" s="50">
        <f t="shared" si="7"/>
        <v>8</v>
      </c>
      <c r="AA62" s="23" t="str">
        <f t="shared" si="8"/>
        <v>-</v>
      </c>
    </row>
    <row r="63" spans="1:27" ht="11.25">
      <c r="A63" s="7"/>
      <c r="B63" s="4" t="s">
        <v>191</v>
      </c>
      <c r="C63" s="7">
        <v>91</v>
      </c>
      <c r="D63" s="7" t="s">
        <v>11</v>
      </c>
      <c r="E63" s="4" t="s">
        <v>78</v>
      </c>
      <c r="F63" s="5" t="s">
        <v>187</v>
      </c>
      <c r="G63" s="9" t="s">
        <v>375</v>
      </c>
      <c r="H63" s="9"/>
      <c r="I63" s="9" t="s">
        <v>375</v>
      </c>
      <c r="J63" s="6"/>
      <c r="K63" s="6"/>
      <c r="L63" s="6"/>
      <c r="O63" s="6"/>
      <c r="P63" s="23" t="s">
        <v>383</v>
      </c>
      <c r="Q63" s="48">
        <f t="shared" si="2"/>
        <v>0</v>
      </c>
      <c r="R63" s="49">
        <f t="shared" si="3"/>
        <v>1000</v>
      </c>
      <c r="S63" s="50"/>
      <c r="T63" s="50" t="str">
        <f t="shared" si="1"/>
        <v>2ю</v>
      </c>
      <c r="U63" s="50"/>
      <c r="V63" s="50"/>
      <c r="W63" s="50" t="str">
        <f aca="true" t="shared" si="10" ref="W63:W78">IF(R63&gt;V$8,IF(R63&gt;V$9,IF(R63&gt;V$10,IF(R63&gt;V$11,IF(R63&gt;V$12,IF(R63&gt;V$13,IF(R63&gt;V$14,"-",S$14),S$13),S$12),S$11),S$10),S$9),S$8)</f>
        <v>-</v>
      </c>
      <c r="X63" s="50">
        <f aca="true" t="shared" si="11" ref="X63:X78">IF(OR(T63=S$6,T63=S$7,T63=S$8),1,IF(T63=S$9,2,IF(T63=S$10,3,IF(T63=S$11,4,IF(T63=S$12,5,IF(T63=S$13,6,IF(T63=S$14,7,8)))))))</f>
        <v>6</v>
      </c>
      <c r="Y63" s="50">
        <f aca="true" t="shared" si="12" ref="Y63:Y78">IF(W63=S$8,1,IF(W63=S$9,2,IF(W63=S$10,3,IF(W63=S$11,4,IF(W63=S$12,5,IF(W63=S$13,6,IF(W63=S$14,7,8)))))))</f>
        <v>8</v>
      </c>
      <c r="Z63" s="50">
        <f aca="true" t="shared" si="13" ref="Z63:Z78">IF(X63-Y63&gt;1,X63-1,Y63)</f>
        <v>8</v>
      </c>
      <c r="AA63" s="23" t="str">
        <f aca="true" t="shared" si="14" ref="AA63:AA78">IF(Z63=1,S$8,IF(Z63=2,S$9,IF(Z63=3,S$10,IF(Z63=4,S$11,IF(AND(Z63=5,$C63&gt;S$17),S$12,IF(AND(Z63=6,$C63&gt;S$17),S$13,IF(AND(Z63=7,$C63&gt;S$17),S$14,"-")))))))</f>
        <v>-</v>
      </c>
    </row>
    <row r="64" spans="1:27" ht="11.25">
      <c r="A64" s="7"/>
      <c r="B64" s="4" t="s">
        <v>245</v>
      </c>
      <c r="C64" s="7">
        <v>91</v>
      </c>
      <c r="D64" s="7" t="s">
        <v>2</v>
      </c>
      <c r="E64" s="4" t="s">
        <v>238</v>
      </c>
      <c r="F64" s="5" t="s">
        <v>239</v>
      </c>
      <c r="G64" s="9" t="s">
        <v>375</v>
      </c>
      <c r="H64" s="9"/>
      <c r="I64" s="9" t="s">
        <v>375</v>
      </c>
      <c r="J64" s="6"/>
      <c r="K64" s="6"/>
      <c r="L64" s="6"/>
      <c r="O64" s="6"/>
      <c r="P64" s="23" t="s">
        <v>383</v>
      </c>
      <c r="Q64" s="48">
        <f t="shared" si="2"/>
        <v>0</v>
      </c>
      <c r="R64" s="49">
        <f t="shared" si="3"/>
        <v>1000</v>
      </c>
      <c r="S64" s="50"/>
      <c r="T64" s="50" t="str">
        <f t="shared" si="1"/>
        <v>б/р</v>
      </c>
      <c r="U64" s="50"/>
      <c r="V64" s="50"/>
      <c r="W64" s="50" t="str">
        <f t="shared" si="10"/>
        <v>-</v>
      </c>
      <c r="X64" s="50">
        <f t="shared" si="11"/>
        <v>8</v>
      </c>
      <c r="Y64" s="50">
        <f t="shared" si="12"/>
        <v>8</v>
      </c>
      <c r="Z64" s="50">
        <f t="shared" si="13"/>
        <v>8</v>
      </c>
      <c r="AA64" s="23" t="str">
        <f t="shared" si="14"/>
        <v>-</v>
      </c>
    </row>
    <row r="65" spans="1:27" ht="11.25">
      <c r="A65" s="7"/>
      <c r="B65" s="4" t="s">
        <v>67</v>
      </c>
      <c r="C65" s="7">
        <v>91</v>
      </c>
      <c r="D65" s="7">
        <v>3</v>
      </c>
      <c r="E65" s="4" t="s">
        <v>78</v>
      </c>
      <c r="F65" s="5" t="s">
        <v>79</v>
      </c>
      <c r="G65" s="9" t="s">
        <v>375</v>
      </c>
      <c r="H65" s="9"/>
      <c r="I65" s="9" t="s">
        <v>375</v>
      </c>
      <c r="J65" s="6"/>
      <c r="K65" s="6"/>
      <c r="L65" s="6"/>
      <c r="O65" s="6"/>
      <c r="P65" s="23" t="s">
        <v>383</v>
      </c>
      <c r="Q65" s="48">
        <f t="shared" si="2"/>
        <v>0</v>
      </c>
      <c r="R65" s="49">
        <f t="shared" si="3"/>
        <v>1000</v>
      </c>
      <c r="S65" s="50"/>
      <c r="T65" s="50">
        <f t="shared" si="1"/>
        <v>3</v>
      </c>
      <c r="U65" s="50"/>
      <c r="V65" s="50"/>
      <c r="W65" s="50" t="str">
        <f t="shared" si="10"/>
        <v>-</v>
      </c>
      <c r="X65" s="50">
        <f t="shared" si="11"/>
        <v>4</v>
      </c>
      <c r="Y65" s="50">
        <f t="shared" si="12"/>
        <v>8</v>
      </c>
      <c r="Z65" s="50">
        <f t="shared" si="13"/>
        <v>8</v>
      </c>
      <c r="AA65" s="23" t="str">
        <f t="shared" si="14"/>
        <v>-</v>
      </c>
    </row>
    <row r="66" spans="1:27" ht="11.25">
      <c r="A66" s="7"/>
      <c r="B66" s="4" t="s">
        <v>75</v>
      </c>
      <c r="C66" s="7">
        <v>91</v>
      </c>
      <c r="D66" s="7">
        <v>3</v>
      </c>
      <c r="E66" s="4" t="s">
        <v>78</v>
      </c>
      <c r="F66" s="5" t="s">
        <v>79</v>
      </c>
      <c r="G66" s="9" t="s">
        <v>375</v>
      </c>
      <c r="H66" s="9"/>
      <c r="I66" s="9" t="s">
        <v>375</v>
      </c>
      <c r="J66" s="6"/>
      <c r="K66" s="6"/>
      <c r="L66" s="6"/>
      <c r="O66" s="6"/>
      <c r="P66" s="23" t="s">
        <v>383</v>
      </c>
      <c r="Q66" s="48">
        <f t="shared" si="2"/>
        <v>0</v>
      </c>
      <c r="R66" s="49">
        <f t="shared" si="3"/>
        <v>1000</v>
      </c>
      <c r="S66" s="50"/>
      <c r="T66" s="50">
        <f t="shared" si="1"/>
        <v>3</v>
      </c>
      <c r="U66" s="50"/>
      <c r="V66" s="50"/>
      <c r="W66" s="50" t="str">
        <f t="shared" si="10"/>
        <v>-</v>
      </c>
      <c r="X66" s="50">
        <f t="shared" si="11"/>
        <v>4</v>
      </c>
      <c r="Y66" s="50">
        <f t="shared" si="12"/>
        <v>8</v>
      </c>
      <c r="Z66" s="50">
        <f t="shared" si="13"/>
        <v>8</v>
      </c>
      <c r="AA66" s="23" t="str">
        <f t="shared" si="14"/>
        <v>-</v>
      </c>
    </row>
    <row r="67" spans="1:27" ht="11.25">
      <c r="A67" s="7"/>
      <c r="B67" s="4" t="s">
        <v>86</v>
      </c>
      <c r="C67" s="7">
        <v>91</v>
      </c>
      <c r="D67" s="7" t="s">
        <v>11</v>
      </c>
      <c r="E67" s="4" t="s">
        <v>78</v>
      </c>
      <c r="F67" s="5" t="s">
        <v>79</v>
      </c>
      <c r="G67" s="9" t="s">
        <v>375</v>
      </c>
      <c r="H67" s="9"/>
      <c r="I67" s="9" t="s">
        <v>375</v>
      </c>
      <c r="J67" s="6"/>
      <c r="K67" s="6"/>
      <c r="L67" s="6"/>
      <c r="O67" s="6"/>
      <c r="P67" s="23" t="s">
        <v>383</v>
      </c>
      <c r="Q67" s="48">
        <f t="shared" si="2"/>
        <v>0</v>
      </c>
      <c r="R67" s="49">
        <f t="shared" si="3"/>
        <v>1000</v>
      </c>
      <c r="S67" s="50"/>
      <c r="T67" s="50" t="str">
        <f t="shared" si="1"/>
        <v>2ю</v>
      </c>
      <c r="U67" s="50"/>
      <c r="V67" s="50"/>
      <c r="W67" s="50" t="str">
        <f t="shared" si="10"/>
        <v>-</v>
      </c>
      <c r="X67" s="50">
        <f t="shared" si="11"/>
        <v>6</v>
      </c>
      <c r="Y67" s="50">
        <f t="shared" si="12"/>
        <v>8</v>
      </c>
      <c r="Z67" s="50">
        <f t="shared" si="13"/>
        <v>8</v>
      </c>
      <c r="AA67" s="23" t="str">
        <f t="shared" si="14"/>
        <v>-</v>
      </c>
    </row>
    <row r="68" spans="1:27" ht="11.25">
      <c r="A68" s="7"/>
      <c r="B68" s="4" t="s">
        <v>339</v>
      </c>
      <c r="C68" s="7">
        <v>93</v>
      </c>
      <c r="D68" s="7" t="s">
        <v>20</v>
      </c>
      <c r="E68" s="4" t="s">
        <v>336</v>
      </c>
      <c r="F68" s="5" t="s">
        <v>313</v>
      </c>
      <c r="G68" s="9" t="s">
        <v>375</v>
      </c>
      <c r="H68" s="9"/>
      <c r="I68" s="9" t="s">
        <v>375</v>
      </c>
      <c r="J68" s="6"/>
      <c r="K68" s="6"/>
      <c r="L68" s="6"/>
      <c r="O68" s="6"/>
      <c r="P68" s="23" t="s">
        <v>383</v>
      </c>
      <c r="Q68" s="48">
        <f t="shared" si="2"/>
        <v>0</v>
      </c>
      <c r="R68" s="49">
        <f t="shared" si="3"/>
        <v>1000</v>
      </c>
      <c r="S68" s="50"/>
      <c r="T68" s="50" t="str">
        <f t="shared" si="1"/>
        <v>3ю</v>
      </c>
      <c r="U68" s="50"/>
      <c r="V68" s="50"/>
      <c r="W68" s="50" t="str">
        <f t="shared" si="10"/>
        <v>-</v>
      </c>
      <c r="X68" s="50">
        <f t="shared" si="11"/>
        <v>7</v>
      </c>
      <c r="Y68" s="50">
        <f t="shared" si="12"/>
        <v>8</v>
      </c>
      <c r="Z68" s="50">
        <f t="shared" si="13"/>
        <v>8</v>
      </c>
      <c r="AA68" s="23" t="str">
        <f t="shared" si="14"/>
        <v>-</v>
      </c>
    </row>
    <row r="69" spans="1:27" ht="11.25">
      <c r="A69" s="7"/>
      <c r="B69" s="4" t="s">
        <v>91</v>
      </c>
      <c r="C69" s="7">
        <v>92</v>
      </c>
      <c r="D69" s="7" t="s">
        <v>20</v>
      </c>
      <c r="E69" s="4" t="s">
        <v>78</v>
      </c>
      <c r="F69" s="5" t="s">
        <v>79</v>
      </c>
      <c r="G69" s="9" t="s">
        <v>375</v>
      </c>
      <c r="H69" s="9"/>
      <c r="I69" s="9" t="s">
        <v>375</v>
      </c>
      <c r="J69" s="6"/>
      <c r="K69" s="6"/>
      <c r="L69" s="6"/>
      <c r="O69" s="6"/>
      <c r="P69" s="23" t="s">
        <v>383</v>
      </c>
      <c r="Q69" s="48">
        <f t="shared" si="2"/>
        <v>0</v>
      </c>
      <c r="R69" s="49">
        <f t="shared" si="3"/>
        <v>1000</v>
      </c>
      <c r="S69" s="50"/>
      <c r="T69" s="50" t="str">
        <f t="shared" si="1"/>
        <v>3ю</v>
      </c>
      <c r="U69" s="50"/>
      <c r="V69" s="50"/>
      <c r="W69" s="50" t="str">
        <f t="shared" si="10"/>
        <v>-</v>
      </c>
      <c r="X69" s="50">
        <f t="shared" si="11"/>
        <v>7</v>
      </c>
      <c r="Y69" s="50">
        <f t="shared" si="12"/>
        <v>8</v>
      </c>
      <c r="Z69" s="50">
        <f t="shared" si="13"/>
        <v>8</v>
      </c>
      <c r="AA69" s="23" t="str">
        <f t="shared" si="14"/>
        <v>-</v>
      </c>
    </row>
    <row r="70" spans="1:27" ht="11.25">
      <c r="A70" s="7"/>
      <c r="B70" s="4" t="s">
        <v>204</v>
      </c>
      <c r="C70" s="7">
        <v>91</v>
      </c>
      <c r="D70" s="7" t="s">
        <v>2</v>
      </c>
      <c r="E70" s="4" t="s">
        <v>13</v>
      </c>
      <c r="F70" s="5" t="s">
        <v>370</v>
      </c>
      <c r="G70" s="9" t="s">
        <v>375</v>
      </c>
      <c r="H70" s="9"/>
      <c r="I70" s="9" t="s">
        <v>375</v>
      </c>
      <c r="J70" s="6"/>
      <c r="K70" s="6"/>
      <c r="L70" s="6"/>
      <c r="O70" s="6"/>
      <c r="P70" s="23" t="s">
        <v>383</v>
      </c>
      <c r="Q70" s="48">
        <f t="shared" si="2"/>
        <v>0</v>
      </c>
      <c r="R70" s="49">
        <f t="shared" si="3"/>
        <v>1000</v>
      </c>
      <c r="S70" s="50"/>
      <c r="T70" s="50" t="str">
        <f aca="true" t="shared" si="15" ref="T70:T79">IF($F70=S$18,"-",IF(OR(AND($D70=S$12,$C70&gt;S$17),AND($D70=S$15,$C70&lt;S$16)),S$12,$D70))</f>
        <v>б/р</v>
      </c>
      <c r="U70" s="50"/>
      <c r="V70" s="50"/>
      <c r="W70" s="50" t="str">
        <f t="shared" si="10"/>
        <v>-</v>
      </c>
      <c r="X70" s="50">
        <f t="shared" si="11"/>
        <v>8</v>
      </c>
      <c r="Y70" s="50">
        <f t="shared" si="12"/>
        <v>8</v>
      </c>
      <c r="Z70" s="50">
        <f t="shared" si="13"/>
        <v>8</v>
      </c>
      <c r="AA70" s="23" t="str">
        <f t="shared" si="14"/>
        <v>-</v>
      </c>
    </row>
    <row r="71" spans="1:27" ht="11.25">
      <c r="A71" s="7"/>
      <c r="B71" s="4" t="s">
        <v>57</v>
      </c>
      <c r="C71" s="7">
        <v>92</v>
      </c>
      <c r="D71" s="7" t="s">
        <v>20</v>
      </c>
      <c r="E71" s="4" t="s">
        <v>35</v>
      </c>
      <c r="F71" s="5" t="s">
        <v>36</v>
      </c>
      <c r="G71" s="9" t="s">
        <v>375</v>
      </c>
      <c r="H71" s="9"/>
      <c r="I71" s="9" t="s">
        <v>375</v>
      </c>
      <c r="J71" s="6"/>
      <c r="K71" s="6"/>
      <c r="L71" s="6"/>
      <c r="O71" s="6"/>
      <c r="P71" s="23" t="s">
        <v>383</v>
      </c>
      <c r="Q71" s="48">
        <f aca="true" t="shared" si="16" ref="Q71:Q79">COUNTIF($A$6:$A$98,$A71)</f>
        <v>0</v>
      </c>
      <c r="R71" s="49">
        <f aca="true" t="shared" si="17" ref="R71:R79">IF(ISBLANK($A71),1000,($A71*Q71+(Q71-1)*Q71/2)/Q71)</f>
        <v>1000</v>
      </c>
      <c r="S71" s="50"/>
      <c r="T71" s="50" t="str">
        <f t="shared" si="15"/>
        <v>3ю</v>
      </c>
      <c r="U71" s="50"/>
      <c r="V71" s="50"/>
      <c r="W71" s="50" t="str">
        <f t="shared" si="10"/>
        <v>-</v>
      </c>
      <c r="X71" s="50">
        <f t="shared" si="11"/>
        <v>7</v>
      </c>
      <c r="Y71" s="50">
        <f t="shared" si="12"/>
        <v>8</v>
      </c>
      <c r="Z71" s="50">
        <f t="shared" si="13"/>
        <v>8</v>
      </c>
      <c r="AA71" s="23" t="str">
        <f t="shared" si="14"/>
        <v>-</v>
      </c>
    </row>
    <row r="72" spans="1:27" ht="11.25">
      <c r="A72" s="7"/>
      <c r="B72" s="4" t="s">
        <v>317</v>
      </c>
      <c r="C72" s="7">
        <v>92</v>
      </c>
      <c r="D72" s="7">
        <v>1</v>
      </c>
      <c r="E72" s="4" t="s">
        <v>312</v>
      </c>
      <c r="F72" s="5" t="s">
        <v>313</v>
      </c>
      <c r="G72" s="9" t="s">
        <v>375</v>
      </c>
      <c r="H72" s="9"/>
      <c r="I72" s="9" t="s">
        <v>375</v>
      </c>
      <c r="J72" s="6"/>
      <c r="K72" s="6"/>
      <c r="L72" s="6"/>
      <c r="O72" s="6"/>
      <c r="P72" s="23" t="s">
        <v>383</v>
      </c>
      <c r="Q72" s="48">
        <f t="shared" si="16"/>
        <v>0</v>
      </c>
      <c r="R72" s="49">
        <f t="shared" si="17"/>
        <v>1000</v>
      </c>
      <c r="S72" s="50"/>
      <c r="T72" s="50">
        <f t="shared" si="15"/>
        <v>1</v>
      </c>
      <c r="U72" s="50"/>
      <c r="V72" s="50"/>
      <c r="W72" s="50" t="str">
        <f t="shared" si="10"/>
        <v>-</v>
      </c>
      <c r="X72" s="50">
        <f t="shared" si="11"/>
        <v>2</v>
      </c>
      <c r="Y72" s="50">
        <f t="shared" si="12"/>
        <v>8</v>
      </c>
      <c r="Z72" s="50">
        <f t="shared" si="13"/>
        <v>8</v>
      </c>
      <c r="AA72" s="23" t="str">
        <f t="shared" si="14"/>
        <v>-</v>
      </c>
    </row>
    <row r="73" spans="1:27" ht="11.25">
      <c r="A73" s="7"/>
      <c r="B73" s="4" t="s">
        <v>203</v>
      </c>
      <c r="C73" s="7">
        <v>91</v>
      </c>
      <c r="D73" s="7">
        <v>3</v>
      </c>
      <c r="E73" s="4" t="s">
        <v>13</v>
      </c>
      <c r="F73" s="5" t="s">
        <v>370</v>
      </c>
      <c r="G73" s="9" t="s">
        <v>375</v>
      </c>
      <c r="H73" s="9"/>
      <c r="I73" s="9" t="s">
        <v>375</v>
      </c>
      <c r="J73" s="6"/>
      <c r="K73" s="6"/>
      <c r="L73" s="6"/>
      <c r="O73" s="6"/>
      <c r="P73" s="23" t="s">
        <v>383</v>
      </c>
      <c r="Q73" s="48">
        <f t="shared" si="16"/>
        <v>0</v>
      </c>
      <c r="R73" s="49">
        <f t="shared" si="17"/>
        <v>1000</v>
      </c>
      <c r="S73" s="50"/>
      <c r="T73" s="50">
        <f t="shared" si="15"/>
        <v>3</v>
      </c>
      <c r="U73" s="50"/>
      <c r="V73" s="50"/>
      <c r="W73" s="50" t="str">
        <f t="shared" si="10"/>
        <v>-</v>
      </c>
      <c r="X73" s="50">
        <f t="shared" si="11"/>
        <v>4</v>
      </c>
      <c r="Y73" s="50">
        <f t="shared" si="12"/>
        <v>8</v>
      </c>
      <c r="Z73" s="50">
        <f t="shared" si="13"/>
        <v>8</v>
      </c>
      <c r="AA73" s="23" t="str">
        <f t="shared" si="14"/>
        <v>-</v>
      </c>
    </row>
    <row r="74" spans="1:27" ht="11.25">
      <c r="A74" s="7"/>
      <c r="B74" s="4" t="s">
        <v>209</v>
      </c>
      <c r="C74" s="7">
        <v>94</v>
      </c>
      <c r="D74" s="7" t="s">
        <v>20</v>
      </c>
      <c r="E74" s="4" t="s">
        <v>13</v>
      </c>
      <c r="F74" s="5" t="s">
        <v>210</v>
      </c>
      <c r="G74" s="9" t="s">
        <v>375</v>
      </c>
      <c r="H74" s="9"/>
      <c r="I74" s="9" t="s">
        <v>375</v>
      </c>
      <c r="J74" s="6"/>
      <c r="K74" s="6"/>
      <c r="L74" s="6"/>
      <c r="O74" s="6"/>
      <c r="P74" s="23" t="s">
        <v>383</v>
      </c>
      <c r="Q74" s="48">
        <f t="shared" si="16"/>
        <v>0</v>
      </c>
      <c r="R74" s="49">
        <f t="shared" si="17"/>
        <v>1000</v>
      </c>
      <c r="S74" s="50"/>
      <c r="T74" s="50" t="str">
        <f t="shared" si="15"/>
        <v>3ю</v>
      </c>
      <c r="U74" s="50"/>
      <c r="V74" s="50"/>
      <c r="W74" s="50" t="str">
        <f t="shared" si="10"/>
        <v>-</v>
      </c>
      <c r="X74" s="50">
        <f t="shared" si="11"/>
        <v>7</v>
      </c>
      <c r="Y74" s="50">
        <f t="shared" si="12"/>
        <v>8</v>
      </c>
      <c r="Z74" s="50">
        <f t="shared" si="13"/>
        <v>8</v>
      </c>
      <c r="AA74" s="23" t="str">
        <f t="shared" si="14"/>
        <v>-</v>
      </c>
    </row>
    <row r="75" spans="1:27" ht="11.25">
      <c r="A75" s="7"/>
      <c r="B75" s="4" t="s">
        <v>197</v>
      </c>
      <c r="C75" s="7">
        <v>92</v>
      </c>
      <c r="D75" s="7">
        <v>1</v>
      </c>
      <c r="E75" s="4" t="s">
        <v>137</v>
      </c>
      <c r="F75" s="5"/>
      <c r="G75" s="9" t="s">
        <v>375</v>
      </c>
      <c r="H75" s="9"/>
      <c r="I75" s="9" t="s">
        <v>375</v>
      </c>
      <c r="J75" s="6"/>
      <c r="K75" s="6"/>
      <c r="L75" s="6"/>
      <c r="O75" s="6"/>
      <c r="P75" s="23" t="s">
        <v>383</v>
      </c>
      <c r="Q75" s="48">
        <f t="shared" si="16"/>
        <v>0</v>
      </c>
      <c r="R75" s="49">
        <f t="shared" si="17"/>
        <v>1000</v>
      </c>
      <c r="S75" s="50"/>
      <c r="T75" s="50">
        <f t="shared" si="15"/>
        <v>1</v>
      </c>
      <c r="U75" s="50"/>
      <c r="V75" s="50"/>
      <c r="W75" s="50" t="str">
        <f t="shared" si="10"/>
        <v>-</v>
      </c>
      <c r="X75" s="50">
        <f t="shared" si="11"/>
        <v>2</v>
      </c>
      <c r="Y75" s="50">
        <f t="shared" si="12"/>
        <v>8</v>
      </c>
      <c r="Z75" s="50">
        <f t="shared" si="13"/>
        <v>8</v>
      </c>
      <c r="AA75" s="23" t="str">
        <f t="shared" si="14"/>
        <v>-</v>
      </c>
    </row>
    <row r="76" spans="1:27" ht="11.25">
      <c r="A76" s="7"/>
      <c r="B76" s="4" t="s">
        <v>130</v>
      </c>
      <c r="C76" s="7">
        <v>91</v>
      </c>
      <c r="D76" s="7" t="s">
        <v>16</v>
      </c>
      <c r="E76" s="4" t="s">
        <v>128</v>
      </c>
      <c r="F76" s="5" t="s">
        <v>129</v>
      </c>
      <c r="G76" s="9" t="s">
        <v>375</v>
      </c>
      <c r="H76" s="9"/>
      <c r="I76" s="9" t="s">
        <v>375</v>
      </c>
      <c r="J76" s="6"/>
      <c r="K76" s="6"/>
      <c r="L76" s="6"/>
      <c r="O76" s="6"/>
      <c r="P76" s="23" t="s">
        <v>383</v>
      </c>
      <c r="Q76" s="48">
        <f t="shared" si="16"/>
        <v>0</v>
      </c>
      <c r="R76" s="49">
        <f t="shared" si="17"/>
        <v>1000</v>
      </c>
      <c r="S76" s="50"/>
      <c r="T76" s="50" t="str">
        <f t="shared" si="15"/>
        <v>1ю</v>
      </c>
      <c r="U76" s="50"/>
      <c r="V76" s="50"/>
      <c r="W76" s="50" t="str">
        <f t="shared" si="10"/>
        <v>-</v>
      </c>
      <c r="X76" s="50">
        <f t="shared" si="11"/>
        <v>5</v>
      </c>
      <c r="Y76" s="50">
        <f t="shared" si="12"/>
        <v>8</v>
      </c>
      <c r="Z76" s="50">
        <f t="shared" si="13"/>
        <v>8</v>
      </c>
      <c r="AA76" s="23" t="str">
        <f t="shared" si="14"/>
        <v>-</v>
      </c>
    </row>
    <row r="77" spans="1:27" ht="11.25">
      <c r="A77" s="7"/>
      <c r="B77" s="4" t="s">
        <v>90</v>
      </c>
      <c r="C77" s="7">
        <v>93</v>
      </c>
      <c r="D77" s="7" t="s">
        <v>20</v>
      </c>
      <c r="E77" s="4" t="s">
        <v>78</v>
      </c>
      <c r="F77" s="5" t="s">
        <v>79</v>
      </c>
      <c r="G77" s="9" t="s">
        <v>375</v>
      </c>
      <c r="H77" s="9"/>
      <c r="I77" s="9" t="s">
        <v>375</v>
      </c>
      <c r="J77" s="6"/>
      <c r="K77" s="6"/>
      <c r="L77" s="6"/>
      <c r="O77" s="6"/>
      <c r="P77" s="23" t="s">
        <v>383</v>
      </c>
      <c r="Q77" s="48">
        <f t="shared" si="16"/>
        <v>0</v>
      </c>
      <c r="R77" s="49">
        <f t="shared" si="17"/>
        <v>1000</v>
      </c>
      <c r="S77" s="50"/>
      <c r="T77" s="50" t="str">
        <f t="shared" si="15"/>
        <v>3ю</v>
      </c>
      <c r="U77" s="50"/>
      <c r="V77" s="50"/>
      <c r="W77" s="50" t="str">
        <f t="shared" si="10"/>
        <v>-</v>
      </c>
      <c r="X77" s="50">
        <f t="shared" si="11"/>
        <v>7</v>
      </c>
      <c r="Y77" s="50">
        <f t="shared" si="12"/>
        <v>8</v>
      </c>
      <c r="Z77" s="50">
        <f t="shared" si="13"/>
        <v>8</v>
      </c>
      <c r="AA77" s="23" t="str">
        <f t="shared" si="14"/>
        <v>-</v>
      </c>
    </row>
    <row r="78" spans="1:27" ht="11.25">
      <c r="A78" s="11"/>
      <c r="B78" s="12" t="s">
        <v>243</v>
      </c>
      <c r="C78" s="11">
        <v>91</v>
      </c>
      <c r="D78" s="11">
        <v>1</v>
      </c>
      <c r="E78" s="12" t="s">
        <v>238</v>
      </c>
      <c r="F78" s="13" t="s">
        <v>239</v>
      </c>
      <c r="G78" s="14"/>
      <c r="H78" s="19"/>
      <c r="I78" s="9" t="s">
        <v>374</v>
      </c>
      <c r="J78" s="6"/>
      <c r="K78" s="6"/>
      <c r="L78" s="6"/>
      <c r="O78" s="6"/>
      <c r="P78" s="23" t="s">
        <v>383</v>
      </c>
      <c r="Q78" s="48">
        <f t="shared" si="16"/>
        <v>0</v>
      </c>
      <c r="R78" s="49">
        <f t="shared" si="17"/>
        <v>1000</v>
      </c>
      <c r="S78" s="50"/>
      <c r="T78" s="50">
        <f t="shared" si="15"/>
        <v>1</v>
      </c>
      <c r="U78" s="50"/>
      <c r="V78" s="50"/>
      <c r="W78" s="50" t="str">
        <f t="shared" si="10"/>
        <v>-</v>
      </c>
      <c r="X78" s="50">
        <f t="shared" si="11"/>
        <v>2</v>
      </c>
      <c r="Y78" s="50">
        <f t="shared" si="12"/>
        <v>8</v>
      </c>
      <c r="Z78" s="50">
        <f t="shared" si="13"/>
        <v>8</v>
      </c>
      <c r="AA78" s="23" t="str">
        <f t="shared" si="14"/>
        <v>-</v>
      </c>
    </row>
    <row r="79" spans="1:27" ht="11.25">
      <c r="A79" s="7"/>
      <c r="B79" s="4" t="s">
        <v>120</v>
      </c>
      <c r="C79" s="7">
        <v>92</v>
      </c>
      <c r="D79" s="7" t="s">
        <v>11</v>
      </c>
      <c r="E79" s="4" t="s">
        <v>78</v>
      </c>
      <c r="F79" s="5" t="s">
        <v>79</v>
      </c>
      <c r="G79" s="9"/>
      <c r="H79" s="19"/>
      <c r="I79" s="9" t="s">
        <v>374</v>
      </c>
      <c r="J79" s="6"/>
      <c r="K79" s="6"/>
      <c r="L79" s="6"/>
      <c r="O79" s="6"/>
      <c r="P79" s="23" t="s">
        <v>383</v>
      </c>
      <c r="Q79" s="48">
        <f t="shared" si="16"/>
        <v>0</v>
      </c>
      <c r="R79" s="49">
        <f t="shared" si="17"/>
        <v>1000</v>
      </c>
      <c r="S79" s="50"/>
      <c r="T79" s="50" t="str">
        <f t="shared" si="15"/>
        <v>2ю</v>
      </c>
      <c r="U79" s="50"/>
      <c r="V79" s="50"/>
      <c r="W79" s="50" t="str">
        <f>IF(R79&gt;V$8,IF(R79&gt;V$9,IF(R79&gt;V$10,IF(R79&gt;V$11,IF(R79&gt;V$12,IF(R79&gt;V$13,IF(R79&gt;V$14,"-",S$14),S$13),S$12),S$11),S$10),S$9),S$8)</f>
        <v>-</v>
      </c>
      <c r="X79" s="50">
        <f>IF(OR(T79=S$6,T79=S$7,T79=S$8),1,IF(T79=S$9,2,IF(T79=S$10,3,IF(T79=S$11,4,IF(T79=S$12,5,IF(T79=S$13,6,IF(T79=S$14,7,8)))))))</f>
        <v>6</v>
      </c>
      <c r="Y79" s="50">
        <f>IF(W79=S$8,1,IF(W79=S$9,2,IF(W79=S$10,3,IF(W79=S$11,4,IF(W79=S$12,5,IF(W79=S$13,6,IF(W79=S$14,7,8)))))))</f>
        <v>8</v>
      </c>
      <c r="Z79" s="50">
        <f>IF(X79-Y79&gt;1,X79-1,Y79)</f>
        <v>8</v>
      </c>
      <c r="AA79" s="23" t="str">
        <f>IF(Z79=1,S$8,IF(Z79=2,S$9,IF(Z79=3,S$10,IF(Z79=4,S$11,IF(AND(Z79=5,$C79&gt;S$17),S$12,IF(AND(Z79=6,$C79&gt;S$17),S$13,IF(AND(Z79=7,$C79&gt;S$17),S$14,"-")))))))</f>
        <v>-</v>
      </c>
    </row>
    <row r="80" spans="7:15" ht="11.25">
      <c r="G80" s="2"/>
      <c r="H80" s="2"/>
      <c r="J80" s="6"/>
      <c r="K80" s="6"/>
      <c r="L80" s="6"/>
      <c r="O80" s="6"/>
    </row>
    <row r="81" spans="7:15" ht="11.25">
      <c r="G81" s="2"/>
      <c r="H81" s="2"/>
      <c r="J81" s="6"/>
      <c r="K81" s="6"/>
      <c r="L81" s="6"/>
      <c r="O81" s="6"/>
    </row>
    <row r="82" spans="7:15" ht="11.25">
      <c r="G82" s="2"/>
      <c r="H82" s="2"/>
      <c r="J82" s="6"/>
      <c r="K82" s="6"/>
      <c r="L82" s="6"/>
      <c r="O82" s="6"/>
    </row>
    <row r="83" spans="7:15" ht="11.25">
      <c r="G83" s="2"/>
      <c r="H83" s="2"/>
      <c r="J83" s="6"/>
      <c r="K83" s="6"/>
      <c r="L83" s="6"/>
      <c r="O83" s="6"/>
    </row>
    <row r="84" spans="7:15" ht="11.25">
      <c r="G84" s="2"/>
      <c r="H84" s="2"/>
      <c r="J84" s="6"/>
      <c r="K84" s="6"/>
      <c r="L84" s="6"/>
      <c r="O84" s="6"/>
    </row>
    <row r="85" spans="7:15" ht="11.25">
      <c r="G85" s="2"/>
      <c r="H85" s="2"/>
      <c r="J85" s="6"/>
      <c r="K85" s="6"/>
      <c r="L85" s="6"/>
      <c r="O85" s="6"/>
    </row>
    <row r="86" spans="7:15" ht="11.25">
      <c r="G86" s="2"/>
      <c r="H86" s="2"/>
      <c r="J86" s="6"/>
      <c r="K86" s="6"/>
      <c r="L86" s="6"/>
      <c r="O86" s="6"/>
    </row>
    <row r="87" spans="7:15" ht="11.25">
      <c r="G87" s="2"/>
      <c r="H87" s="2"/>
      <c r="J87" s="6"/>
      <c r="K87" s="6"/>
      <c r="L87" s="6"/>
      <c r="O87" s="6"/>
    </row>
    <row r="88" spans="7:15" ht="11.25">
      <c r="G88" s="2"/>
      <c r="H88" s="2"/>
      <c r="J88" s="6"/>
      <c r="K88" s="6"/>
      <c r="L88" s="6"/>
      <c r="O88" s="6"/>
    </row>
    <row r="89" spans="7:15" ht="11.25">
      <c r="G89" s="2"/>
      <c r="H89" s="2"/>
      <c r="J89" s="6"/>
      <c r="K89" s="6"/>
      <c r="L89" s="6"/>
      <c r="O89" s="6"/>
    </row>
    <row r="90" spans="7:15" ht="11.25">
      <c r="G90" s="2"/>
      <c r="H90" s="2"/>
      <c r="J90" s="6"/>
      <c r="K90" s="6"/>
      <c r="L90" s="6"/>
      <c r="O90" s="6"/>
    </row>
    <row r="91" spans="7:15" ht="11.25">
      <c r="G91" s="2"/>
      <c r="H91" s="2"/>
      <c r="J91" s="6"/>
      <c r="K91" s="6"/>
      <c r="L91" s="6"/>
      <c r="O91" s="6"/>
    </row>
    <row r="92" spans="7:15" ht="11.25">
      <c r="G92" s="2"/>
      <c r="H92" s="2"/>
      <c r="J92" s="6"/>
      <c r="K92" s="6"/>
      <c r="L92" s="6"/>
      <c r="O92" s="6"/>
    </row>
    <row r="93" spans="7:15" ht="11.25">
      <c r="G93" s="2"/>
      <c r="H93" s="2"/>
      <c r="J93" s="6"/>
      <c r="K93" s="6"/>
      <c r="L93" s="6"/>
      <c r="O93" s="6"/>
    </row>
    <row r="94" spans="7:15" ht="11.25">
      <c r="G94" s="2"/>
      <c r="H94" s="2"/>
      <c r="J94" s="6"/>
      <c r="K94" s="6"/>
      <c r="L94" s="6"/>
      <c r="O94" s="6"/>
    </row>
    <row r="95" spans="7:15" ht="11.25">
      <c r="G95" s="2"/>
      <c r="H95" s="2"/>
      <c r="J95" s="6"/>
      <c r="K95" s="6"/>
      <c r="L95" s="6"/>
      <c r="O95" s="6"/>
    </row>
    <row r="96" spans="7:15" ht="11.25">
      <c r="G96" s="2"/>
      <c r="H96" s="2"/>
      <c r="J96" s="6"/>
      <c r="K96" s="6"/>
      <c r="L96" s="6"/>
      <c r="O96" s="6"/>
    </row>
    <row r="97" spans="7:15" ht="11.25">
      <c r="G97" s="2"/>
      <c r="H97" s="2"/>
      <c r="J97" s="6"/>
      <c r="K97" s="6"/>
      <c r="L97" s="6"/>
      <c r="O97" s="6"/>
    </row>
    <row r="98" spans="7:15" ht="11.25">
      <c r="G98" s="2"/>
      <c r="H98" s="2"/>
      <c r="J98" s="6"/>
      <c r="K98" s="6"/>
      <c r="L98" s="6"/>
      <c r="O98" s="6"/>
    </row>
    <row r="99" spans="7:15" ht="11.25">
      <c r="G99" s="2"/>
      <c r="H99" s="2"/>
      <c r="J99" s="6"/>
      <c r="K99" s="6"/>
      <c r="L99" s="6"/>
      <c r="O99" s="6"/>
    </row>
    <row r="100" spans="7:15" ht="11.25">
      <c r="G100" s="2"/>
      <c r="H100" s="2"/>
      <c r="J100" s="6"/>
      <c r="K100" s="6"/>
      <c r="L100" s="6"/>
      <c r="O100" s="6"/>
    </row>
    <row r="101" spans="7:15" ht="11.25">
      <c r="G101" s="2"/>
      <c r="H101" s="2"/>
      <c r="J101" s="6"/>
      <c r="K101" s="6"/>
      <c r="L101" s="6"/>
      <c r="O101" s="6"/>
    </row>
    <row r="102" spans="7:15" ht="11.25">
      <c r="G102" s="2"/>
      <c r="H102" s="2"/>
      <c r="J102" s="6"/>
      <c r="K102" s="6"/>
      <c r="L102" s="6"/>
      <c r="O102" s="6"/>
    </row>
    <row r="103" spans="7:15" ht="11.25">
      <c r="G103" s="2"/>
      <c r="H103" s="2"/>
      <c r="J103" s="6"/>
      <c r="K103" s="6"/>
      <c r="L103" s="6"/>
      <c r="O103" s="6"/>
    </row>
    <row r="104" spans="7:15" ht="11.25">
      <c r="G104" s="2"/>
      <c r="H104" s="2"/>
      <c r="J104" s="6"/>
      <c r="K104" s="6"/>
      <c r="L104" s="6"/>
      <c r="O104" s="6"/>
    </row>
    <row r="105" spans="7:15" ht="11.25">
      <c r="G105" s="2"/>
      <c r="H105" s="2"/>
      <c r="J105" s="6"/>
      <c r="K105" s="6"/>
      <c r="L105" s="6"/>
      <c r="O105" s="6"/>
    </row>
    <row r="106" spans="7:15" ht="11.25">
      <c r="G106" s="2"/>
      <c r="H106" s="2"/>
      <c r="J106" s="6"/>
      <c r="K106" s="6"/>
      <c r="L106" s="6"/>
      <c r="O106" s="6"/>
    </row>
    <row r="107" spans="7:15" ht="11.25">
      <c r="G107" s="2"/>
      <c r="H107" s="2"/>
      <c r="J107" s="6"/>
      <c r="K107" s="6"/>
      <c r="L107" s="6"/>
      <c r="O107" s="6"/>
    </row>
    <row r="108" spans="7:15" ht="11.25">
      <c r="G108" s="2"/>
      <c r="H108" s="2"/>
      <c r="J108" s="6"/>
      <c r="K108" s="6"/>
      <c r="L108" s="6"/>
      <c r="O108" s="6"/>
    </row>
    <row r="109" spans="7:15" ht="11.25">
      <c r="G109" s="2"/>
      <c r="H109" s="2"/>
      <c r="J109" s="6"/>
      <c r="K109" s="6"/>
      <c r="L109" s="6"/>
      <c r="O109" s="6"/>
    </row>
    <row r="110" spans="7:15" ht="11.25">
      <c r="G110" s="2"/>
      <c r="H110" s="2"/>
      <c r="J110" s="6"/>
      <c r="K110" s="6"/>
      <c r="L110" s="6"/>
      <c r="O110" s="6"/>
    </row>
    <row r="111" spans="7:15" ht="11.25">
      <c r="G111" s="2"/>
      <c r="H111" s="2"/>
      <c r="J111" s="6"/>
      <c r="K111" s="6"/>
      <c r="L111" s="6"/>
      <c r="O111" s="6"/>
    </row>
    <row r="112" spans="7:15" ht="11.25">
      <c r="G112" s="2"/>
      <c r="H112" s="2"/>
      <c r="J112" s="6"/>
      <c r="K112" s="6"/>
      <c r="L112" s="6"/>
      <c r="O112" s="6"/>
    </row>
    <row r="113" spans="7:15" ht="11.25">
      <c r="G113" s="2"/>
      <c r="H113" s="2"/>
      <c r="J113" s="6"/>
      <c r="K113" s="6"/>
      <c r="L113" s="6"/>
      <c r="O113" s="6"/>
    </row>
    <row r="114" spans="7:15" ht="11.25">
      <c r="G114" s="2"/>
      <c r="H114" s="2"/>
      <c r="J114" s="6"/>
      <c r="K114" s="6"/>
      <c r="L114" s="6"/>
      <c r="O114" s="6"/>
    </row>
    <row r="115" spans="7:15" ht="11.25">
      <c r="G115" s="2"/>
      <c r="H115" s="2"/>
      <c r="J115" s="6"/>
      <c r="K115" s="6"/>
      <c r="L115" s="6"/>
      <c r="O115" s="6"/>
    </row>
  </sheetData>
  <mergeCells count="2">
    <mergeCell ref="A1:P1"/>
    <mergeCell ref="A2:P2"/>
  </mergeCells>
  <printOptions horizontalCentered="1"/>
  <pageMargins left="0.3937007874015748" right="0.3937007874015748" top="0.61" bottom="0.68" header="0.35433070866141736" footer="0.4724409448818898"/>
  <pageSetup fitToHeight="1" fitToWidth="1" horizontalDpi="360" verticalDpi="360" orientation="portrait" paperSize="9" scale="84" r:id="rId1"/>
  <headerFooter alignWithMargins="0">
    <oddHeader>&amp;L
&amp;8 4-8 января 2004г.&amp;C&amp;8"НЕВСКИЕ ВЕРТИКАЛИ-2004"&amp;R
&amp;8г.Санкт-Петербург</oddHeader>
    <oddFooter>&amp;R&amp;8Страница 8 из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2004-01-08T11:28:25Z</cp:lastPrinted>
  <dcterms:created xsi:type="dcterms:W3CDTF">2003-12-06T12:10:41Z</dcterms:created>
  <dcterms:modified xsi:type="dcterms:W3CDTF">2004-01-09T22:36:47Z</dcterms:modified>
  <cp:category/>
  <cp:version/>
  <cp:contentType/>
  <cp:contentStatus/>
</cp:coreProperties>
</file>